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actbook\retention\2016\Graduation Rates by College 2001-2010\"/>
    </mc:Choice>
  </mc:AlternateContent>
  <bookViews>
    <workbookView xWindow="360" yWindow="300" windowWidth="14955" windowHeight="7425"/>
  </bookViews>
  <sheets>
    <sheet name="TCB" sheetId="1" r:id="rId1"/>
  </sheets>
  <definedNames>
    <definedName name="_xlnm.Print_Area" localSheetId="0">TCB!$A$1:$AU$49</definedName>
  </definedNames>
  <calcPr calcId="152511"/>
</workbook>
</file>

<file path=xl/calcChain.xml><?xml version="1.0" encoding="utf-8"?>
<calcChain xmlns="http://schemas.openxmlformats.org/spreadsheetml/2006/main">
  <c r="AP51" i="1" l="1"/>
  <c r="AT26" i="1"/>
  <c r="AT27" i="1"/>
  <c r="AT28" i="1"/>
  <c r="AT29" i="1"/>
  <c r="AT25" i="1"/>
  <c r="AT24" i="1"/>
  <c r="AT10" i="1"/>
  <c r="AT11" i="1"/>
  <c r="AT12" i="1"/>
  <c r="AT13" i="1"/>
  <c r="AT14" i="1"/>
  <c r="AT15" i="1"/>
  <c r="AT16" i="1"/>
  <c r="AT9" i="1"/>
  <c r="AT8" i="1"/>
  <c r="AS26" i="1"/>
  <c r="AS27" i="1"/>
  <c r="AS28" i="1"/>
  <c r="AS29" i="1"/>
  <c r="AS25" i="1"/>
  <c r="AW24" i="1" s="1"/>
  <c r="AS24" i="1"/>
  <c r="AS12" i="1"/>
  <c r="AS13" i="1"/>
  <c r="AS14" i="1"/>
  <c r="AU14" i="1" s="1"/>
  <c r="AS15" i="1"/>
  <c r="AS16" i="1"/>
  <c r="AS11" i="1"/>
  <c r="AS10" i="1"/>
  <c r="AU10" i="1" s="1"/>
  <c r="AS9" i="1"/>
  <c r="AS8" i="1"/>
  <c r="AW17" i="1" s="1"/>
  <c r="AR8" i="1"/>
  <c r="AQ30" i="1"/>
  <c r="AP30" i="1"/>
  <c r="AQ17" i="1"/>
  <c r="AP17" i="1"/>
  <c r="AR14" i="1"/>
  <c r="AO14" i="1"/>
  <c r="AQ45" i="1"/>
  <c r="AP45" i="1"/>
  <c r="AQ44" i="1"/>
  <c r="AR44" i="1" s="1"/>
  <c r="AP44" i="1"/>
  <c r="AQ43" i="1"/>
  <c r="AR43" i="1" s="1"/>
  <c r="AP43" i="1"/>
  <c r="AQ42" i="1"/>
  <c r="AP42" i="1"/>
  <c r="AQ41" i="1"/>
  <c r="AR41" i="1" s="1"/>
  <c r="AP41" i="1"/>
  <c r="AQ40" i="1"/>
  <c r="AP40" i="1"/>
  <c r="AQ39" i="1"/>
  <c r="AR39" i="1" s="1"/>
  <c r="AP39" i="1"/>
  <c r="AQ38" i="1"/>
  <c r="AP38" i="1"/>
  <c r="AQ37" i="1"/>
  <c r="AP37" i="1"/>
  <c r="AR29" i="1"/>
  <c r="AR28" i="1"/>
  <c r="AR27" i="1"/>
  <c r="AR25" i="1"/>
  <c r="AR24" i="1"/>
  <c r="AR16" i="1"/>
  <c r="AR15" i="1"/>
  <c r="AR13" i="1"/>
  <c r="AR12" i="1"/>
  <c r="AR11" i="1"/>
  <c r="AR10" i="1"/>
  <c r="AR9" i="1"/>
  <c r="AU26" i="1"/>
  <c r="AN45" i="1"/>
  <c r="AM45" i="1"/>
  <c r="AN44" i="1"/>
  <c r="AM44" i="1"/>
  <c r="AS44" i="1" s="1"/>
  <c r="AN43" i="1"/>
  <c r="AM43" i="1"/>
  <c r="AN42" i="1"/>
  <c r="AM42" i="1"/>
  <c r="AN41" i="1"/>
  <c r="AM41" i="1"/>
  <c r="AN40" i="1"/>
  <c r="AM40" i="1"/>
  <c r="AN39" i="1"/>
  <c r="AM39" i="1"/>
  <c r="AN38" i="1"/>
  <c r="AM38" i="1"/>
  <c r="AN37" i="1"/>
  <c r="AM37" i="1"/>
  <c r="AS37" i="1" s="1"/>
  <c r="AN30" i="1"/>
  <c r="AM30" i="1"/>
  <c r="AM51" i="1" s="1"/>
  <c r="AO29" i="1"/>
  <c r="AO28" i="1"/>
  <c r="AO27" i="1"/>
  <c r="AO25" i="1"/>
  <c r="AO24" i="1"/>
  <c r="AN17" i="1"/>
  <c r="AN51" i="1" s="1"/>
  <c r="AM17" i="1"/>
  <c r="AO16" i="1"/>
  <c r="AO15" i="1"/>
  <c r="AO13" i="1"/>
  <c r="AO12" i="1"/>
  <c r="AO11" i="1"/>
  <c r="AO10" i="1"/>
  <c r="AO9" i="1"/>
  <c r="AO8" i="1"/>
  <c r="AK45" i="1"/>
  <c r="AL45" i="1" s="1"/>
  <c r="AJ45" i="1"/>
  <c r="AK44" i="1"/>
  <c r="AJ44" i="1"/>
  <c r="AK42" i="1"/>
  <c r="AJ42" i="1"/>
  <c r="AK41" i="1"/>
  <c r="AJ41" i="1"/>
  <c r="AK40" i="1"/>
  <c r="AL40" i="1" s="1"/>
  <c r="AJ40" i="1"/>
  <c r="AK39" i="1"/>
  <c r="AT39" i="1" s="1"/>
  <c r="AJ39" i="1"/>
  <c r="AK38" i="1"/>
  <c r="AL38" i="1" s="1"/>
  <c r="AJ38" i="1"/>
  <c r="AK37" i="1"/>
  <c r="AK46" i="1" s="1"/>
  <c r="AJ37" i="1"/>
  <c r="AK30" i="1"/>
  <c r="AL30" i="1" s="1"/>
  <c r="AJ30" i="1"/>
  <c r="AL29" i="1"/>
  <c r="AL28" i="1"/>
  <c r="AL27" i="1"/>
  <c r="AL25" i="1"/>
  <c r="AL24" i="1"/>
  <c r="AK17" i="1"/>
  <c r="AJ17" i="1"/>
  <c r="AS17" i="1" s="1"/>
  <c r="AS51" i="1" s="1"/>
  <c r="AL16" i="1"/>
  <c r="AL15" i="1"/>
  <c r="AL13" i="1"/>
  <c r="AL12" i="1"/>
  <c r="AL11" i="1"/>
  <c r="AL10" i="1"/>
  <c r="AL9" i="1"/>
  <c r="AL8" i="1"/>
  <c r="AI14" i="1"/>
  <c r="AU9" i="1"/>
  <c r="AU13" i="1"/>
  <c r="AH45" i="1"/>
  <c r="AG45" i="1"/>
  <c r="AI45" i="1" s="1"/>
  <c r="AH44" i="1"/>
  <c r="AG44" i="1"/>
  <c r="AH43" i="1"/>
  <c r="AG43" i="1"/>
  <c r="AI43" i="1" s="1"/>
  <c r="AH42" i="1"/>
  <c r="AG42" i="1"/>
  <c r="AS42" i="1" s="1"/>
  <c r="AH41" i="1"/>
  <c r="AG41" i="1"/>
  <c r="AI41" i="1" s="1"/>
  <c r="AH40" i="1"/>
  <c r="AG40" i="1"/>
  <c r="AS40" i="1" s="1"/>
  <c r="AH39" i="1"/>
  <c r="AG39" i="1"/>
  <c r="AI39" i="1" s="1"/>
  <c r="AH38" i="1"/>
  <c r="AG38" i="1"/>
  <c r="AG46" i="1" s="1"/>
  <c r="AH37" i="1"/>
  <c r="AI37" i="1"/>
  <c r="AG37" i="1"/>
  <c r="AH30" i="1"/>
  <c r="AG30" i="1"/>
  <c r="AI29" i="1"/>
  <c r="AI28" i="1"/>
  <c r="AI27" i="1"/>
  <c r="AI25" i="1"/>
  <c r="AI24" i="1"/>
  <c r="AH17" i="1"/>
  <c r="AI17" i="1"/>
  <c r="AG17" i="1"/>
  <c r="AI16" i="1"/>
  <c r="AI15" i="1"/>
  <c r="AI13" i="1"/>
  <c r="AI12" i="1"/>
  <c r="AI11" i="1"/>
  <c r="AI10" i="1"/>
  <c r="AI9" i="1"/>
  <c r="AI8" i="1"/>
  <c r="AE45" i="1"/>
  <c r="AF45" i="1" s="1"/>
  <c r="AD45" i="1"/>
  <c r="AE44" i="1"/>
  <c r="AF44" i="1" s="1"/>
  <c r="AD44" i="1"/>
  <c r="AE43" i="1"/>
  <c r="AF43" i="1" s="1"/>
  <c r="AD43" i="1"/>
  <c r="AE42" i="1"/>
  <c r="AF42" i="1" s="1"/>
  <c r="AD42" i="1"/>
  <c r="AE41" i="1"/>
  <c r="AF41" i="1" s="1"/>
  <c r="AD41" i="1"/>
  <c r="AE40" i="1"/>
  <c r="AF40" i="1" s="1"/>
  <c r="AD40" i="1"/>
  <c r="AE39" i="1"/>
  <c r="AF39" i="1" s="1"/>
  <c r="AD39" i="1"/>
  <c r="AE38" i="1"/>
  <c r="AF38" i="1" s="1"/>
  <c r="AD38" i="1"/>
  <c r="AE37" i="1"/>
  <c r="AD37" i="1"/>
  <c r="AB45" i="1"/>
  <c r="AA45" i="1"/>
  <c r="AB44" i="1"/>
  <c r="AC44" i="1" s="1"/>
  <c r="AA44" i="1"/>
  <c r="AB43" i="1"/>
  <c r="AA43" i="1"/>
  <c r="AB42" i="1"/>
  <c r="AC42" i="1" s="1"/>
  <c r="AA42" i="1"/>
  <c r="AB41" i="1"/>
  <c r="AA41" i="1"/>
  <c r="AB40" i="1"/>
  <c r="AC40" i="1" s="1"/>
  <c r="AA40" i="1"/>
  <c r="AB39" i="1"/>
  <c r="AA39" i="1"/>
  <c r="AB38" i="1"/>
  <c r="AC38" i="1" s="1"/>
  <c r="AA38" i="1"/>
  <c r="AB37" i="1"/>
  <c r="AB46" i="1" s="1"/>
  <c r="AA37" i="1"/>
  <c r="Y45" i="1"/>
  <c r="Z45" i="1" s="1"/>
  <c r="X45" i="1"/>
  <c r="Y44" i="1"/>
  <c r="Z44" i="1" s="1"/>
  <c r="X44" i="1"/>
  <c r="Y43" i="1"/>
  <c r="X43" i="1"/>
  <c r="Y42" i="1"/>
  <c r="Z42" i="1" s="1"/>
  <c r="X42" i="1"/>
  <c r="Y41" i="1"/>
  <c r="Z41" i="1" s="1"/>
  <c r="X41" i="1"/>
  <c r="Y40" i="1"/>
  <c r="Z40" i="1" s="1"/>
  <c r="X40" i="1"/>
  <c r="Y39" i="1"/>
  <c r="Z39" i="1" s="1"/>
  <c r="X39" i="1"/>
  <c r="Y38" i="1"/>
  <c r="Z38" i="1" s="1"/>
  <c r="X38" i="1"/>
  <c r="Y37" i="1"/>
  <c r="X37" i="1"/>
  <c r="V45" i="1"/>
  <c r="W45" i="1" s="1"/>
  <c r="U45" i="1"/>
  <c r="V44" i="1"/>
  <c r="U44" i="1"/>
  <c r="V43" i="1"/>
  <c r="U43" i="1"/>
  <c r="V42" i="1"/>
  <c r="U42" i="1"/>
  <c r="V41" i="1"/>
  <c r="W41" i="1" s="1"/>
  <c r="U41" i="1"/>
  <c r="V40" i="1"/>
  <c r="U40" i="1"/>
  <c r="V39" i="1"/>
  <c r="W39" i="1" s="1"/>
  <c r="U39" i="1"/>
  <c r="V38" i="1"/>
  <c r="U38" i="1"/>
  <c r="V37" i="1"/>
  <c r="V46" i="1" s="1"/>
  <c r="U37" i="1"/>
  <c r="S45" i="1"/>
  <c r="T45" i="1" s="1"/>
  <c r="R45" i="1"/>
  <c r="S44" i="1"/>
  <c r="T44" i="1" s="1"/>
  <c r="R44" i="1"/>
  <c r="S43" i="1"/>
  <c r="R43" i="1"/>
  <c r="S42" i="1"/>
  <c r="T42" i="1" s="1"/>
  <c r="R42" i="1"/>
  <c r="S41" i="1"/>
  <c r="T41" i="1" s="1"/>
  <c r="R41" i="1"/>
  <c r="S40" i="1"/>
  <c r="T40" i="1" s="1"/>
  <c r="R40" i="1"/>
  <c r="S39" i="1"/>
  <c r="T39" i="1" s="1"/>
  <c r="R39" i="1"/>
  <c r="S38" i="1"/>
  <c r="T38" i="1" s="1"/>
  <c r="R38" i="1"/>
  <c r="S37" i="1"/>
  <c r="R37" i="1"/>
  <c r="P45" i="1"/>
  <c r="O45" i="1"/>
  <c r="P44" i="1"/>
  <c r="Q44" i="1" s="1"/>
  <c r="O44" i="1"/>
  <c r="P43" i="1"/>
  <c r="O43" i="1"/>
  <c r="P42" i="1"/>
  <c r="Q42" i="1" s="1"/>
  <c r="O42" i="1"/>
  <c r="P41" i="1"/>
  <c r="O41" i="1"/>
  <c r="P40" i="1"/>
  <c r="Q40" i="1" s="1"/>
  <c r="O40" i="1"/>
  <c r="P39" i="1"/>
  <c r="O39" i="1"/>
  <c r="P38" i="1"/>
  <c r="Q38" i="1" s="1"/>
  <c r="O38" i="1"/>
  <c r="P37" i="1"/>
  <c r="P46" i="1" s="1"/>
  <c r="O37" i="1"/>
  <c r="M45" i="1"/>
  <c r="L45" i="1"/>
  <c r="M44" i="1"/>
  <c r="N44" i="1" s="1"/>
  <c r="L44" i="1"/>
  <c r="M43" i="1"/>
  <c r="L43" i="1"/>
  <c r="M42" i="1"/>
  <c r="N42" i="1" s="1"/>
  <c r="L42" i="1"/>
  <c r="M41" i="1"/>
  <c r="N41" i="1" s="1"/>
  <c r="L41" i="1"/>
  <c r="M40" i="1"/>
  <c r="N40" i="1" s="1"/>
  <c r="L40" i="1"/>
  <c r="M39" i="1"/>
  <c r="L39" i="1"/>
  <c r="M38" i="1"/>
  <c r="N38" i="1" s="1"/>
  <c r="L38" i="1"/>
  <c r="M37" i="1"/>
  <c r="L37" i="1"/>
  <c r="L46" i="1"/>
  <c r="J45" i="1"/>
  <c r="I45" i="1"/>
  <c r="J44" i="1"/>
  <c r="I44" i="1"/>
  <c r="J43" i="1"/>
  <c r="I43" i="1"/>
  <c r="J42" i="1"/>
  <c r="I42" i="1"/>
  <c r="J41" i="1"/>
  <c r="I41" i="1"/>
  <c r="K41" i="1" s="1"/>
  <c r="J40" i="1"/>
  <c r="I40" i="1"/>
  <c r="J39" i="1"/>
  <c r="I39" i="1"/>
  <c r="J38" i="1"/>
  <c r="I38" i="1"/>
  <c r="J37" i="1"/>
  <c r="I37" i="1"/>
  <c r="I46" i="1" s="1"/>
  <c r="G45" i="1"/>
  <c r="F45" i="1"/>
  <c r="G44" i="1"/>
  <c r="F44" i="1"/>
  <c r="H44" i="1" s="1"/>
  <c r="G43" i="1"/>
  <c r="F43" i="1"/>
  <c r="G42" i="1"/>
  <c r="F42" i="1"/>
  <c r="H42" i="1" s="1"/>
  <c r="G41" i="1"/>
  <c r="F41" i="1"/>
  <c r="H41" i="1" s="1"/>
  <c r="G40" i="1"/>
  <c r="F40" i="1"/>
  <c r="H40" i="1" s="1"/>
  <c r="G39" i="1"/>
  <c r="F39" i="1"/>
  <c r="G38" i="1"/>
  <c r="F38" i="1"/>
  <c r="H38" i="1" s="1"/>
  <c r="G37" i="1"/>
  <c r="F37" i="1"/>
  <c r="D45" i="1"/>
  <c r="D44" i="1"/>
  <c r="E44" i="1" s="1"/>
  <c r="D43" i="1"/>
  <c r="D42" i="1"/>
  <c r="E42" i="1" s="1"/>
  <c r="D41" i="1"/>
  <c r="D40" i="1"/>
  <c r="E40" i="1" s="1"/>
  <c r="D39" i="1"/>
  <c r="D38" i="1"/>
  <c r="D46" i="1" s="1"/>
  <c r="D37" i="1"/>
  <c r="C45" i="1"/>
  <c r="C44" i="1"/>
  <c r="C42" i="1"/>
  <c r="C43" i="1"/>
  <c r="C41" i="1"/>
  <c r="C40" i="1"/>
  <c r="C39" i="1"/>
  <c r="C38" i="1"/>
  <c r="C37" i="1"/>
  <c r="AD46" i="1"/>
  <c r="AA46" i="1"/>
  <c r="X46" i="1"/>
  <c r="U46" i="1"/>
  <c r="W46" i="1" s="1"/>
  <c r="R46" i="1"/>
  <c r="O46" i="1"/>
  <c r="J46" i="1"/>
  <c r="G46" i="1"/>
  <c r="AC45" i="1"/>
  <c r="Q45" i="1"/>
  <c r="W44" i="1"/>
  <c r="K44" i="1"/>
  <c r="AC43" i="1"/>
  <c r="W42" i="1"/>
  <c r="K42" i="1"/>
  <c r="AC41" i="1"/>
  <c r="Q41" i="1"/>
  <c r="E41" i="1"/>
  <c r="W40" i="1"/>
  <c r="K40" i="1"/>
  <c r="AC39" i="1"/>
  <c r="Q39" i="1"/>
  <c r="W38" i="1"/>
  <c r="K38" i="1"/>
  <c r="AC37" i="1"/>
  <c r="Q37" i="1"/>
  <c r="E37" i="1"/>
  <c r="AE30" i="1"/>
  <c r="AD30" i="1"/>
  <c r="AF30" i="1" s="1"/>
  <c r="AF29" i="1"/>
  <c r="AF28" i="1"/>
  <c r="AF27" i="1"/>
  <c r="AF25" i="1"/>
  <c r="AF24" i="1"/>
  <c r="AE17" i="1"/>
  <c r="AD17" i="1"/>
  <c r="AF16" i="1"/>
  <c r="AF15" i="1"/>
  <c r="AF14" i="1"/>
  <c r="AF13" i="1"/>
  <c r="AF12" i="1"/>
  <c r="AF11" i="1"/>
  <c r="AF10" i="1"/>
  <c r="AF9" i="1"/>
  <c r="AF8" i="1"/>
  <c r="AB30" i="1"/>
  <c r="AA30" i="1"/>
  <c r="Y30" i="1"/>
  <c r="X30" i="1"/>
  <c r="Z30" i="1" s="1"/>
  <c r="V30" i="1"/>
  <c r="U30" i="1"/>
  <c r="S30" i="1"/>
  <c r="R30" i="1"/>
  <c r="T30" i="1" s="1"/>
  <c r="P30" i="1"/>
  <c r="O30" i="1"/>
  <c r="AS30" i="1" s="1"/>
  <c r="M30" i="1"/>
  <c r="L30" i="1"/>
  <c r="N30" i="1" s="1"/>
  <c r="J30" i="1"/>
  <c r="I30" i="1"/>
  <c r="G30" i="1"/>
  <c r="F30" i="1"/>
  <c r="H30" i="1" s="1"/>
  <c r="D30" i="1"/>
  <c r="C30" i="1"/>
  <c r="E30" i="1" s="1"/>
  <c r="AC29" i="1"/>
  <c r="Z29" i="1"/>
  <c r="W29" i="1"/>
  <c r="T29" i="1"/>
  <c r="Q29" i="1"/>
  <c r="N29" i="1"/>
  <c r="K29" i="1"/>
  <c r="H29" i="1"/>
  <c r="E29" i="1"/>
  <c r="AC28" i="1"/>
  <c r="Z28" i="1"/>
  <c r="W28" i="1"/>
  <c r="T28" i="1"/>
  <c r="Q28" i="1"/>
  <c r="N28" i="1"/>
  <c r="K28" i="1"/>
  <c r="H28" i="1"/>
  <c r="E28" i="1"/>
  <c r="AC27" i="1"/>
  <c r="Z27" i="1"/>
  <c r="W27" i="1"/>
  <c r="T27" i="1"/>
  <c r="Q27" i="1"/>
  <c r="N27" i="1"/>
  <c r="K27" i="1"/>
  <c r="H27" i="1"/>
  <c r="E27" i="1"/>
  <c r="N26" i="1"/>
  <c r="K26" i="1"/>
  <c r="AC25" i="1"/>
  <c r="Z25" i="1"/>
  <c r="W25" i="1"/>
  <c r="T25" i="1"/>
  <c r="Q25" i="1"/>
  <c r="N25" i="1"/>
  <c r="K25" i="1"/>
  <c r="H25" i="1"/>
  <c r="E25" i="1"/>
  <c r="AC24" i="1"/>
  <c r="Z24" i="1"/>
  <c r="W24" i="1"/>
  <c r="T24" i="1"/>
  <c r="Q24" i="1"/>
  <c r="N24" i="1"/>
  <c r="K24" i="1"/>
  <c r="H24" i="1"/>
  <c r="E24" i="1"/>
  <c r="AB17" i="1"/>
  <c r="AA17" i="1"/>
  <c r="AC17" i="1"/>
  <c r="Y17" i="1"/>
  <c r="Z17" i="1"/>
  <c r="X17" i="1"/>
  <c r="V17" i="1"/>
  <c r="U17" i="1"/>
  <c r="W17" i="1"/>
  <c r="S17" i="1"/>
  <c r="T17" i="1"/>
  <c r="R17" i="1"/>
  <c r="P17" i="1"/>
  <c r="O17" i="1"/>
  <c r="Q17" i="1"/>
  <c r="M17" i="1"/>
  <c r="N17" i="1"/>
  <c r="L17" i="1"/>
  <c r="J17" i="1"/>
  <c r="I17" i="1"/>
  <c r="K17" i="1"/>
  <c r="G17" i="1"/>
  <c r="H17" i="1"/>
  <c r="F17" i="1"/>
  <c r="D17" i="1"/>
  <c r="C17" i="1"/>
  <c r="AC16" i="1"/>
  <c r="Z16" i="1"/>
  <c r="W16" i="1"/>
  <c r="T16" i="1"/>
  <c r="Q16" i="1"/>
  <c r="AC15" i="1"/>
  <c r="Z15" i="1"/>
  <c r="W15" i="1"/>
  <c r="T15" i="1"/>
  <c r="Q15" i="1"/>
  <c r="N15" i="1"/>
  <c r="K15" i="1"/>
  <c r="H15" i="1"/>
  <c r="E15" i="1"/>
  <c r="AC14" i="1"/>
  <c r="AC13" i="1"/>
  <c r="Z13" i="1"/>
  <c r="W13" i="1"/>
  <c r="T13" i="1"/>
  <c r="Q13" i="1"/>
  <c r="N13" i="1"/>
  <c r="K13" i="1"/>
  <c r="H13" i="1"/>
  <c r="E13" i="1"/>
  <c r="AC12" i="1"/>
  <c r="Z12" i="1"/>
  <c r="W12" i="1"/>
  <c r="T12" i="1"/>
  <c r="Q12" i="1"/>
  <c r="N12" i="1"/>
  <c r="K12" i="1"/>
  <c r="H12" i="1"/>
  <c r="E12" i="1"/>
  <c r="AC11" i="1"/>
  <c r="Z11" i="1"/>
  <c r="W11" i="1"/>
  <c r="T11" i="1"/>
  <c r="Q11" i="1"/>
  <c r="N11" i="1"/>
  <c r="K11" i="1"/>
  <c r="H11" i="1"/>
  <c r="E11" i="1"/>
  <c r="AC10" i="1"/>
  <c r="Z10" i="1"/>
  <c r="W10" i="1"/>
  <c r="T10" i="1"/>
  <c r="Q10" i="1"/>
  <c r="AC9" i="1"/>
  <c r="Z9" i="1"/>
  <c r="W9" i="1"/>
  <c r="T9" i="1"/>
  <c r="Q9" i="1"/>
  <c r="N9" i="1"/>
  <c r="K9" i="1"/>
  <c r="H9" i="1"/>
  <c r="E9" i="1"/>
  <c r="AU8" i="1"/>
  <c r="AC8" i="1"/>
  <c r="Z8" i="1"/>
  <c r="W8" i="1"/>
  <c r="T8" i="1"/>
  <c r="Q8" i="1"/>
  <c r="N8" i="1"/>
  <c r="K8" i="1"/>
  <c r="H8" i="1"/>
  <c r="E8" i="1"/>
  <c r="E17" i="1"/>
  <c r="AF17" i="1"/>
  <c r="AI42" i="1"/>
  <c r="AI30" i="1"/>
  <c r="AL42" i="1"/>
  <c r="AL39" i="1"/>
  <c r="AL41" i="1"/>
  <c r="AJ46" i="1"/>
  <c r="AL46" i="1" s="1"/>
  <c r="F46" i="1" l="1"/>
  <c r="H46" i="1" s="1"/>
  <c r="H37" i="1"/>
  <c r="M46" i="1"/>
  <c r="N46" i="1" s="1"/>
  <c r="N37" i="1"/>
  <c r="Q46" i="1"/>
  <c r="S46" i="1"/>
  <c r="T46" i="1" s="1"/>
  <c r="T37" i="1"/>
  <c r="Y46" i="1"/>
  <c r="Z46" i="1" s="1"/>
  <c r="Z37" i="1"/>
  <c r="AC46" i="1"/>
  <c r="AE46" i="1"/>
  <c r="AF46" i="1" s="1"/>
  <c r="AF37" i="1"/>
  <c r="AI44" i="1"/>
  <c r="AH46" i="1"/>
  <c r="AI46" i="1" s="1"/>
  <c r="AT44" i="1"/>
  <c r="AL44" i="1"/>
  <c r="AT38" i="1"/>
  <c r="AT42" i="1"/>
  <c r="AU42" i="1" s="1"/>
  <c r="AT45" i="1"/>
  <c r="AT17" i="1"/>
  <c r="AT51" i="1" s="1"/>
  <c r="AT30" i="1"/>
  <c r="AS38" i="1"/>
  <c r="AW36" i="1" s="1"/>
  <c r="AL17" i="1"/>
  <c r="AL37" i="1"/>
  <c r="AI38" i="1"/>
  <c r="AI40" i="1"/>
  <c r="K37" i="1"/>
  <c r="W37" i="1"/>
  <c r="E38" i="1"/>
  <c r="K46" i="1"/>
  <c r="AS39" i="1"/>
  <c r="AS41" i="1"/>
  <c r="AS43" i="1"/>
  <c r="AS45" i="1"/>
  <c r="AO43" i="1"/>
  <c r="AU16" i="1"/>
  <c r="AU12" i="1"/>
  <c r="AU25" i="1"/>
  <c r="K30" i="1"/>
  <c r="Q30" i="1"/>
  <c r="W30" i="1"/>
  <c r="AC30" i="1"/>
  <c r="C46" i="1"/>
  <c r="E46" i="1" s="1"/>
  <c r="AO39" i="1"/>
  <c r="AR38" i="1"/>
  <c r="AU15" i="1"/>
  <c r="AU11" i="1"/>
  <c r="AU29" i="1"/>
  <c r="AT41" i="1"/>
  <c r="AX24" i="1"/>
  <c r="AT43" i="1"/>
  <c r="AU43" i="1" s="1"/>
  <c r="AR42" i="1"/>
  <c r="AR40" i="1"/>
  <c r="AT40" i="1"/>
  <c r="AQ46" i="1"/>
  <c r="AT46" i="1" s="1"/>
  <c r="AX17" i="1"/>
  <c r="AR17" i="1"/>
  <c r="AQ51" i="1"/>
  <c r="AT37" i="1"/>
  <c r="AR30" i="1"/>
  <c r="AU28" i="1"/>
  <c r="AU27" i="1"/>
  <c r="AP46" i="1"/>
  <c r="AP52" i="1" s="1"/>
  <c r="AR45" i="1"/>
  <c r="AU24" i="1"/>
  <c r="AU30" i="1"/>
  <c r="AU45" i="1"/>
  <c r="AU44" i="1"/>
  <c r="AM46" i="1"/>
  <c r="AM52" i="1" s="1"/>
  <c r="AO41" i="1"/>
  <c r="AU40" i="1"/>
  <c r="AU38" i="1"/>
  <c r="AO45" i="1"/>
  <c r="AN46" i="1"/>
  <c r="AN52" i="1" s="1"/>
  <c r="AU39" i="1"/>
  <c r="AO17" i="1"/>
  <c r="AU37" i="1"/>
  <c r="AR37" i="1"/>
  <c r="AO30" i="1"/>
  <c r="AO44" i="1"/>
  <c r="AO38" i="1"/>
  <c r="AO40" i="1"/>
  <c r="AO42" i="1"/>
  <c r="AO37" i="1"/>
  <c r="AS46" i="1" l="1"/>
  <c r="AS52" i="1" s="1"/>
  <c r="AU17" i="1"/>
  <c r="AU41" i="1"/>
  <c r="AX36" i="1"/>
  <c r="AT52" i="1"/>
  <c r="AU46" i="1"/>
  <c r="AR46" i="1"/>
  <c r="AQ52" i="1"/>
  <c r="AO46" i="1"/>
</calcChain>
</file>

<file path=xl/sharedStrings.xml><?xml version="1.0" encoding="utf-8"?>
<sst xmlns="http://schemas.openxmlformats.org/spreadsheetml/2006/main" count="239" uniqueCount="28">
  <si>
    <t>Total</t>
  </si>
  <si>
    <t>Graduated</t>
  </si>
  <si>
    <t>#</t>
  </si>
  <si>
    <t>%</t>
  </si>
  <si>
    <t>Tobin College of Business - Queens/Manhattan</t>
  </si>
  <si>
    <t>Undeclared</t>
  </si>
  <si>
    <t>ACC</t>
  </si>
  <si>
    <t>Accounting</t>
  </si>
  <si>
    <t>ACT</t>
  </si>
  <si>
    <t>Actuarial Science</t>
  </si>
  <si>
    <t>ECO</t>
  </si>
  <si>
    <t>Economics</t>
  </si>
  <si>
    <t>FIN</t>
  </si>
  <si>
    <t>Finance</t>
  </si>
  <si>
    <t>MGT</t>
  </si>
  <si>
    <t>Management</t>
  </si>
  <si>
    <t>MIS</t>
  </si>
  <si>
    <t>Management Information Systems</t>
  </si>
  <si>
    <t>MKT</t>
  </si>
  <si>
    <t>Marketing</t>
  </si>
  <si>
    <t>RMI</t>
  </si>
  <si>
    <t>Risk Management and Insurance</t>
  </si>
  <si>
    <t>Tobin College of Business - Staten Island</t>
  </si>
  <si>
    <t xml:space="preserve">10Yr Avg Grad Rate </t>
  </si>
  <si>
    <t>Tobin College of Business - Total</t>
  </si>
  <si>
    <t>0000</t>
  </si>
  <si>
    <t>This is based on students' initial college/major when they were freshmen and if they graduated from SJU regardless of college/major</t>
  </si>
  <si>
    <t>Based on Fall Cohorts.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</si>
</sst>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0" fillId="0" borderId="0" xfId="0" applyFill="1" applyBorder="1"/>
    <xf numFmtId="1" fontId="0" fillId="0" borderId="0" xfId="1" applyNumberFormat="1" applyFont="1" applyFill="1" applyBorder="1"/>
    <xf numFmtId="9" fontId="0" fillId="0" borderId="0" xfId="1" applyFont="1" applyFill="1" applyBorder="1"/>
    <xf numFmtId="0" fontId="2" fillId="2" borderId="1" xfId="0" applyFont="1" applyFill="1" applyBorder="1"/>
    <xf numFmtId="0" fontId="2" fillId="2" borderId="2" xfId="0" applyFont="1" applyFill="1" applyBorder="1"/>
    <xf numFmtId="0" fontId="0" fillId="2" borderId="3" xfId="0" applyFill="1" applyBorder="1"/>
    <xf numFmtId="0" fontId="2" fillId="2" borderId="0" xfId="0" applyFont="1" applyFill="1" applyBorder="1"/>
    <xf numFmtId="0" fontId="2" fillId="2" borderId="3" xfId="0" applyFont="1" applyFill="1" applyBorder="1" applyAlignment="1">
      <alignment horizontal="center"/>
    </xf>
    <xf numFmtId="0" fontId="0" fillId="0" borderId="0" xfId="0" applyFill="1"/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2" fillId="0" borderId="3" xfId="0" applyFont="1" applyFill="1" applyBorder="1"/>
    <xf numFmtId="1" fontId="0" fillId="0" borderId="3" xfId="1" applyNumberFormat="1" applyFont="1" applyFill="1" applyBorder="1"/>
    <xf numFmtId="9" fontId="0" fillId="0" borderId="7" xfId="1" applyFont="1" applyFill="1" applyBorder="1"/>
    <xf numFmtId="0" fontId="0" fillId="0" borderId="3" xfId="0" applyFill="1" applyBorder="1"/>
    <xf numFmtId="1" fontId="2" fillId="0" borderId="3" xfId="0" applyNumberFormat="1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0" fontId="2" fillId="2" borderId="8" xfId="0" applyFont="1" applyFill="1" applyBorder="1"/>
    <xf numFmtId="0" fontId="2" fillId="2" borderId="9" xfId="0" applyFont="1" applyFill="1" applyBorder="1"/>
    <xf numFmtId="9" fontId="2" fillId="2" borderId="10" xfId="1" applyFont="1" applyFill="1" applyBorder="1"/>
    <xf numFmtId="1" fontId="2" fillId="3" borderId="8" xfId="0" applyNumberFormat="1" applyFont="1" applyFill="1" applyBorder="1" applyAlignment="1">
      <alignment horizontal="center"/>
    </xf>
    <xf numFmtId="1" fontId="2" fillId="3" borderId="9" xfId="0" applyNumberFormat="1" applyFont="1" applyFill="1" applyBorder="1" applyAlignment="1">
      <alignment horizontal="center"/>
    </xf>
    <xf numFmtId="0" fontId="3" fillId="0" borderId="0" xfId="0" applyFont="1" applyFill="1"/>
    <xf numFmtId="0" fontId="2" fillId="0" borderId="0" xfId="0" applyFont="1" applyFill="1" applyBorder="1"/>
    <xf numFmtId="9" fontId="2" fillId="0" borderId="0" xfId="1" applyFont="1" applyFill="1" applyBorder="1"/>
    <xf numFmtId="0" fontId="2" fillId="0" borderId="0" xfId="0" applyFont="1" applyFill="1"/>
    <xf numFmtId="0" fontId="0" fillId="0" borderId="0" xfId="0" applyBorder="1"/>
    <xf numFmtId="1" fontId="2" fillId="2" borderId="8" xfId="0" applyNumberFormat="1" applyFont="1" applyFill="1" applyBorder="1"/>
    <xf numFmtId="1" fontId="0" fillId="0" borderId="4" xfId="1" applyNumberFormat="1" applyFont="1" applyFill="1" applyBorder="1"/>
    <xf numFmtId="0" fontId="0" fillId="0" borderId="3" xfId="0" quotePrefix="1" applyFill="1" applyBorder="1"/>
    <xf numFmtId="9" fontId="1" fillId="0" borderId="7" xfId="1" applyFont="1" applyFill="1" applyBorder="1"/>
    <xf numFmtId="0" fontId="0" fillId="4" borderId="3" xfId="0" applyFill="1" applyBorder="1"/>
    <xf numFmtId="0" fontId="0" fillId="4" borderId="0" xfId="0" applyFill="1" applyBorder="1"/>
    <xf numFmtId="1" fontId="1" fillId="4" borderId="3" xfId="1" applyNumberFormat="1" applyFont="1" applyFill="1" applyBorder="1"/>
    <xf numFmtId="1" fontId="1" fillId="4" borderId="0" xfId="1" applyNumberFormat="1" applyFont="1" applyFill="1" applyBorder="1"/>
    <xf numFmtId="9" fontId="1" fillId="4" borderId="7" xfId="1" applyFont="1" applyFill="1" applyBorder="1"/>
    <xf numFmtId="1" fontId="2" fillId="4" borderId="3" xfId="0" applyNumberFormat="1" applyFont="1" applyFill="1" applyBorder="1" applyAlignment="1">
      <alignment horizontal="center"/>
    </xf>
    <xf numFmtId="1" fontId="2" fillId="4" borderId="0" xfId="0" applyNumberFormat="1" applyFont="1" applyFill="1" applyBorder="1" applyAlignment="1">
      <alignment horizontal="center"/>
    </xf>
    <xf numFmtId="0" fontId="0" fillId="4" borderId="0" xfId="0" applyFill="1"/>
    <xf numFmtId="0" fontId="2" fillId="4" borderId="3" xfId="0" applyFont="1" applyFill="1" applyBorder="1"/>
    <xf numFmtId="9" fontId="1" fillId="4" borderId="7" xfId="1" applyFont="1" applyFill="1" applyBorder="1"/>
    <xf numFmtId="0" fontId="0" fillId="4" borderId="3" xfId="0" quotePrefix="1" applyFill="1" applyBorder="1"/>
    <xf numFmtId="9" fontId="1" fillId="4" borderId="0" xfId="1" applyFont="1" applyFill="1" applyBorder="1"/>
    <xf numFmtId="1" fontId="0" fillId="0" borderId="0" xfId="0" applyNumberFormat="1"/>
    <xf numFmtId="9" fontId="1" fillId="5" borderId="7" xfId="1" applyFont="1" applyFill="1" applyBorder="1"/>
    <xf numFmtId="1" fontId="2" fillId="4" borderId="8" xfId="0" applyNumberFormat="1" applyFont="1" applyFill="1" applyBorder="1" applyAlignment="1">
      <alignment horizontal="center"/>
    </xf>
    <xf numFmtId="0" fontId="0" fillId="0" borderId="0" xfId="1" applyNumberFormat="1" applyFont="1" applyFill="1" applyBorder="1"/>
    <xf numFmtId="0" fontId="1" fillId="4" borderId="0" xfId="1" applyNumberFormat="1" applyFont="1" applyFill="1" applyBorder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/>
      <protection locked="0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H52"/>
  <sheetViews>
    <sheetView tabSelected="1" view="pageBreakPreview" zoomScale="80" zoomScaleNormal="90" zoomScaleSheetLayoutView="80" workbookViewId="0">
      <pane xSplit="29" ySplit="30" topLeftCell="AL31" activePane="bottomRight" state="frozen"/>
      <selection pane="topRight" activeCell="AD1" sqref="AD1"/>
      <selection pane="bottomLeft" activeCell="A31" sqref="A31"/>
      <selection pane="bottomRight" activeCell="AM29" sqref="AM29"/>
    </sheetView>
  </sheetViews>
  <sheetFormatPr defaultRowHeight="12.75" x14ac:dyDescent="0.2"/>
  <cols>
    <col min="2" max="2" width="35.42578125" customWidth="1"/>
    <col min="3" max="3" width="7.7109375" hidden="1" customWidth="1"/>
    <col min="4" max="4" width="5.5703125" hidden="1" customWidth="1"/>
    <col min="5" max="5" width="10.7109375" hidden="1" customWidth="1"/>
    <col min="6" max="6" width="7.7109375" hidden="1" customWidth="1"/>
    <col min="7" max="7" width="5.5703125" hidden="1" customWidth="1"/>
    <col min="8" max="8" width="10.7109375" hidden="1" customWidth="1"/>
    <col min="9" max="9" width="7.7109375" hidden="1" customWidth="1"/>
    <col min="10" max="10" width="5.5703125" hidden="1" customWidth="1"/>
    <col min="11" max="11" width="10.7109375" hidden="1" customWidth="1"/>
    <col min="12" max="12" width="7.7109375" hidden="1" customWidth="1"/>
    <col min="13" max="13" width="6.28515625" hidden="1" customWidth="1"/>
    <col min="14" max="14" width="10.7109375" hidden="1" customWidth="1"/>
    <col min="15" max="15" width="6.140625" customWidth="1"/>
    <col min="16" max="16" width="5.42578125" customWidth="1"/>
    <col min="17" max="17" width="10.7109375" customWidth="1"/>
    <col min="18" max="18" width="6.140625" customWidth="1"/>
    <col min="19" max="19" width="5.42578125" customWidth="1"/>
    <col min="20" max="20" width="10.7109375" customWidth="1"/>
    <col min="21" max="32" width="9.140625" customWidth="1"/>
  </cols>
  <sheetData>
    <row r="3" spans="1:190" s="1" customFormat="1" ht="13.5" thickBot="1" x14ac:dyDescent="0.25">
      <c r="C3" s="2"/>
      <c r="D3" s="2"/>
      <c r="E3" s="3"/>
      <c r="F3" s="2"/>
      <c r="G3" s="2"/>
      <c r="H3" s="3"/>
      <c r="K3" s="3"/>
      <c r="N3" s="3"/>
      <c r="Q3" s="3"/>
      <c r="T3" s="3"/>
      <c r="W3" s="3"/>
      <c r="Z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U3" s="3"/>
    </row>
    <row r="4" spans="1:190" x14ac:dyDescent="0.2">
      <c r="A4" s="4"/>
      <c r="B4" s="5"/>
      <c r="C4" s="50">
        <v>1997</v>
      </c>
      <c r="D4" s="51"/>
      <c r="E4" s="52"/>
      <c r="F4" s="50">
        <v>1998</v>
      </c>
      <c r="G4" s="51"/>
      <c r="H4" s="52"/>
      <c r="I4" s="50">
        <v>1999</v>
      </c>
      <c r="J4" s="51"/>
      <c r="K4" s="52"/>
      <c r="L4" s="50">
        <v>2000</v>
      </c>
      <c r="M4" s="51"/>
      <c r="N4" s="52"/>
      <c r="O4" s="50">
        <v>2001</v>
      </c>
      <c r="P4" s="51"/>
      <c r="Q4" s="52"/>
      <c r="R4" s="50">
        <v>2002</v>
      </c>
      <c r="S4" s="51"/>
      <c r="T4" s="52"/>
      <c r="U4" s="50">
        <v>2003</v>
      </c>
      <c r="V4" s="51"/>
      <c r="W4" s="52"/>
      <c r="X4" s="50">
        <v>2004</v>
      </c>
      <c r="Y4" s="51"/>
      <c r="Z4" s="52"/>
      <c r="AA4" s="50">
        <v>2005</v>
      </c>
      <c r="AB4" s="51"/>
      <c r="AC4" s="52"/>
      <c r="AD4" s="50">
        <v>2006</v>
      </c>
      <c r="AE4" s="51"/>
      <c r="AF4" s="52"/>
      <c r="AG4" s="50">
        <v>2007</v>
      </c>
      <c r="AH4" s="51"/>
      <c r="AI4" s="52"/>
      <c r="AJ4" s="50">
        <v>2008</v>
      </c>
      <c r="AK4" s="51"/>
      <c r="AL4" s="52"/>
      <c r="AM4" s="50">
        <v>2009</v>
      </c>
      <c r="AN4" s="51"/>
      <c r="AO4" s="52"/>
      <c r="AP4" s="50">
        <v>2010</v>
      </c>
      <c r="AQ4" s="51"/>
      <c r="AR4" s="52"/>
      <c r="AS4" s="55" t="s">
        <v>23</v>
      </c>
      <c r="AT4" s="56"/>
      <c r="AU4" s="57"/>
    </row>
    <row r="5" spans="1:190" x14ac:dyDescent="0.2">
      <c r="A5" s="6"/>
      <c r="B5" s="7"/>
      <c r="C5" s="8" t="s">
        <v>0</v>
      </c>
      <c r="D5" s="53" t="s">
        <v>1</v>
      </c>
      <c r="E5" s="54"/>
      <c r="F5" s="8" t="s">
        <v>0</v>
      </c>
      <c r="G5" s="53" t="s">
        <v>1</v>
      </c>
      <c r="H5" s="54"/>
      <c r="I5" s="8" t="s">
        <v>0</v>
      </c>
      <c r="J5" s="53" t="s">
        <v>1</v>
      </c>
      <c r="K5" s="54"/>
      <c r="L5" s="8" t="s">
        <v>0</v>
      </c>
      <c r="M5" s="53" t="s">
        <v>1</v>
      </c>
      <c r="N5" s="54"/>
      <c r="O5" s="8" t="s">
        <v>0</v>
      </c>
      <c r="P5" s="53" t="s">
        <v>1</v>
      </c>
      <c r="Q5" s="54"/>
      <c r="R5" s="8" t="s">
        <v>0</v>
      </c>
      <c r="S5" s="53" t="s">
        <v>1</v>
      </c>
      <c r="T5" s="54"/>
      <c r="U5" s="8" t="s">
        <v>0</v>
      </c>
      <c r="V5" s="53" t="s">
        <v>1</v>
      </c>
      <c r="W5" s="54"/>
      <c r="X5" s="8" t="s">
        <v>0</v>
      </c>
      <c r="Y5" s="53" t="s">
        <v>1</v>
      </c>
      <c r="Z5" s="54"/>
      <c r="AA5" s="8" t="s">
        <v>0</v>
      </c>
      <c r="AB5" s="53" t="s">
        <v>1</v>
      </c>
      <c r="AC5" s="54"/>
      <c r="AD5" s="8" t="s">
        <v>0</v>
      </c>
      <c r="AE5" s="53" t="s">
        <v>1</v>
      </c>
      <c r="AF5" s="54"/>
      <c r="AG5" s="8" t="s">
        <v>0</v>
      </c>
      <c r="AH5" s="53" t="s">
        <v>1</v>
      </c>
      <c r="AI5" s="54"/>
      <c r="AJ5" s="8" t="s">
        <v>0</v>
      </c>
      <c r="AK5" s="53" t="s">
        <v>1</v>
      </c>
      <c r="AL5" s="54"/>
      <c r="AM5" s="8" t="s">
        <v>0</v>
      </c>
      <c r="AN5" s="53" t="s">
        <v>1</v>
      </c>
      <c r="AO5" s="54"/>
      <c r="AP5" s="8" t="s">
        <v>0</v>
      </c>
      <c r="AQ5" s="53" t="s">
        <v>1</v>
      </c>
      <c r="AR5" s="54"/>
      <c r="AS5" s="8" t="s">
        <v>0</v>
      </c>
      <c r="AT5" s="53" t="s">
        <v>1</v>
      </c>
      <c r="AU5" s="54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</row>
    <row r="6" spans="1:190" ht="13.5" thickBot="1" x14ac:dyDescent="0.25">
      <c r="A6" s="10"/>
      <c r="B6" s="11"/>
      <c r="C6" s="10"/>
      <c r="D6" s="11" t="s">
        <v>2</v>
      </c>
      <c r="E6" s="12" t="s">
        <v>3</v>
      </c>
      <c r="F6" s="10"/>
      <c r="G6" s="11" t="s">
        <v>2</v>
      </c>
      <c r="H6" s="12" t="s">
        <v>3</v>
      </c>
      <c r="I6" s="10"/>
      <c r="J6" s="11" t="s">
        <v>2</v>
      </c>
      <c r="K6" s="12" t="s">
        <v>3</v>
      </c>
      <c r="L6" s="10"/>
      <c r="M6" s="11" t="s">
        <v>2</v>
      </c>
      <c r="N6" s="12" t="s">
        <v>3</v>
      </c>
      <c r="O6" s="10"/>
      <c r="P6" s="11" t="s">
        <v>2</v>
      </c>
      <c r="Q6" s="12" t="s">
        <v>3</v>
      </c>
      <c r="R6" s="10"/>
      <c r="S6" s="11" t="s">
        <v>2</v>
      </c>
      <c r="T6" s="12" t="s">
        <v>3</v>
      </c>
      <c r="U6" s="10"/>
      <c r="V6" s="11" t="s">
        <v>2</v>
      </c>
      <c r="W6" s="12" t="s">
        <v>3</v>
      </c>
      <c r="X6" s="10"/>
      <c r="Y6" s="11" t="s">
        <v>2</v>
      </c>
      <c r="Z6" s="12" t="s">
        <v>3</v>
      </c>
      <c r="AA6" s="10"/>
      <c r="AB6" s="11" t="s">
        <v>2</v>
      </c>
      <c r="AC6" s="12" t="s">
        <v>3</v>
      </c>
      <c r="AD6" s="10"/>
      <c r="AE6" s="11" t="s">
        <v>2</v>
      </c>
      <c r="AF6" s="12" t="s">
        <v>3</v>
      </c>
      <c r="AG6" s="10"/>
      <c r="AH6" s="11" t="s">
        <v>2</v>
      </c>
      <c r="AI6" s="12" t="s">
        <v>3</v>
      </c>
      <c r="AJ6" s="10"/>
      <c r="AK6" s="11" t="s">
        <v>2</v>
      </c>
      <c r="AL6" s="12" t="s">
        <v>3</v>
      </c>
      <c r="AM6" s="10"/>
      <c r="AN6" s="11" t="s">
        <v>2</v>
      </c>
      <c r="AO6" s="12" t="s">
        <v>3</v>
      </c>
      <c r="AP6" s="10"/>
      <c r="AQ6" s="11" t="s">
        <v>2</v>
      </c>
      <c r="AR6" s="12" t="s">
        <v>3</v>
      </c>
      <c r="AS6" s="10"/>
      <c r="AT6" s="11" t="s">
        <v>2</v>
      </c>
      <c r="AU6" s="12" t="s">
        <v>3</v>
      </c>
    </row>
    <row r="7" spans="1:190" s="40" customFormat="1" ht="14.25" customHeight="1" x14ac:dyDescent="0.2">
      <c r="A7" s="41" t="s">
        <v>4</v>
      </c>
      <c r="B7" s="34"/>
      <c r="C7" s="35"/>
      <c r="D7" s="36"/>
      <c r="E7" s="37"/>
      <c r="F7" s="35"/>
      <c r="G7" s="36"/>
      <c r="H7" s="37"/>
      <c r="I7" s="33"/>
      <c r="J7" s="34"/>
      <c r="K7" s="37"/>
      <c r="L7" s="33"/>
      <c r="M7" s="34"/>
      <c r="N7" s="37"/>
      <c r="O7" s="33"/>
      <c r="P7" s="34"/>
      <c r="Q7" s="37"/>
      <c r="R7" s="33"/>
      <c r="S7" s="34"/>
      <c r="T7" s="37"/>
      <c r="U7" s="33"/>
      <c r="V7" s="34"/>
      <c r="W7" s="37"/>
      <c r="X7" s="33"/>
      <c r="Y7" s="34"/>
      <c r="Z7" s="37"/>
      <c r="AA7" s="33"/>
      <c r="AB7" s="34"/>
      <c r="AC7" s="37"/>
      <c r="AD7" s="33"/>
      <c r="AE7" s="34"/>
      <c r="AF7" s="37"/>
      <c r="AG7" s="33"/>
      <c r="AH7" s="34"/>
      <c r="AI7" s="37"/>
      <c r="AJ7" s="33"/>
      <c r="AK7" s="34"/>
      <c r="AL7" s="42"/>
      <c r="AM7" s="33"/>
      <c r="AN7" s="34"/>
      <c r="AO7" s="42"/>
      <c r="AP7" s="44"/>
      <c r="AQ7" s="44"/>
      <c r="AR7" s="44"/>
      <c r="AS7" s="33"/>
      <c r="AT7" s="34"/>
      <c r="AU7" s="3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</row>
    <row r="8" spans="1:190" s="9" customFormat="1" x14ac:dyDescent="0.2">
      <c r="A8" s="31" t="s">
        <v>25</v>
      </c>
      <c r="B8" s="1" t="s">
        <v>5</v>
      </c>
      <c r="C8" s="14">
        <v>64</v>
      </c>
      <c r="D8" s="2">
        <v>43</v>
      </c>
      <c r="E8" s="15">
        <f>D8/C8</f>
        <v>0.671875</v>
      </c>
      <c r="F8" s="14">
        <v>81</v>
      </c>
      <c r="G8" s="2">
        <v>58</v>
      </c>
      <c r="H8" s="15">
        <f>G8/F8</f>
        <v>0.71604938271604934</v>
      </c>
      <c r="I8" s="14">
        <v>112</v>
      </c>
      <c r="J8" s="2">
        <v>74</v>
      </c>
      <c r="K8" s="15">
        <f>J8/I8</f>
        <v>0.6607142857142857</v>
      </c>
      <c r="L8" s="14">
        <v>133</v>
      </c>
      <c r="M8" s="2">
        <v>85</v>
      </c>
      <c r="N8" s="15">
        <f>M8/L8</f>
        <v>0.63909774436090228</v>
      </c>
      <c r="O8" s="16">
        <v>118</v>
      </c>
      <c r="P8" s="2">
        <v>71</v>
      </c>
      <c r="Q8" s="15">
        <f>P8/O8</f>
        <v>0.60169491525423724</v>
      </c>
      <c r="R8" s="16">
        <v>136</v>
      </c>
      <c r="S8" s="2">
        <v>86</v>
      </c>
      <c r="T8" s="15">
        <f t="shared" ref="T8:T13" si="0">S8/R8</f>
        <v>0.63235294117647056</v>
      </c>
      <c r="U8" s="16">
        <v>139</v>
      </c>
      <c r="V8" s="2">
        <v>80</v>
      </c>
      <c r="W8" s="15">
        <f t="shared" ref="W8:W13" si="1">V8/U8</f>
        <v>0.57553956834532372</v>
      </c>
      <c r="X8" s="16">
        <v>80</v>
      </c>
      <c r="Y8" s="2">
        <v>42</v>
      </c>
      <c r="Z8" s="15">
        <f t="shared" ref="Z8:Z13" si="2">Y8/X8</f>
        <v>0.52500000000000002</v>
      </c>
      <c r="AA8" s="16">
        <v>68</v>
      </c>
      <c r="AB8" s="2">
        <v>34</v>
      </c>
      <c r="AC8" s="15">
        <f t="shared" ref="AC8:AC14" si="3">AB8/AA8</f>
        <v>0.5</v>
      </c>
      <c r="AD8" s="16">
        <v>121</v>
      </c>
      <c r="AE8" s="2">
        <v>60</v>
      </c>
      <c r="AF8" s="15">
        <f t="shared" ref="AF8:AF14" si="4">AE8/AD8</f>
        <v>0.49586776859504134</v>
      </c>
      <c r="AG8" s="16">
        <v>88</v>
      </c>
      <c r="AH8" s="2">
        <v>53</v>
      </c>
      <c r="AI8" s="15">
        <f t="shared" ref="AI8:AI14" si="5">AH8/AG8</f>
        <v>0.60227272727272729</v>
      </c>
      <c r="AJ8" s="16">
        <v>98</v>
      </c>
      <c r="AK8" s="2">
        <v>54</v>
      </c>
      <c r="AL8" s="15">
        <f t="shared" ref="AL8:AL13" si="6">AK8/AJ8</f>
        <v>0.55102040816326525</v>
      </c>
      <c r="AM8" s="16">
        <v>69</v>
      </c>
      <c r="AN8" s="2">
        <v>47</v>
      </c>
      <c r="AO8" s="15">
        <f t="shared" ref="AO8:AO14" si="7">AN8/AM8</f>
        <v>0.6811594202898551</v>
      </c>
      <c r="AP8" s="2">
        <v>89</v>
      </c>
      <c r="AQ8" s="48">
        <v>54</v>
      </c>
      <c r="AR8" s="15">
        <f t="shared" ref="AR8:AR14" si="8">AQ8/AP8</f>
        <v>0.6067415730337079</v>
      </c>
      <c r="AS8" s="17">
        <f>AJ8+AP8+O8+R8+U8+X8+AA8+AD8+AG8+AM8</f>
        <v>1006</v>
      </c>
      <c r="AT8" s="18">
        <f>AK8+AQ8+P8+S8+V8+Y8+AB8+AE8+AH8+AN8</f>
        <v>581</v>
      </c>
      <c r="AU8" s="15">
        <f t="shared" ref="AU8:AU16" si="9">AT8/AS8</f>
        <v>0.57753479125248508</v>
      </c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</row>
    <row r="9" spans="1:190" s="40" customFormat="1" x14ac:dyDescent="0.2">
      <c r="A9" s="33" t="s">
        <v>6</v>
      </c>
      <c r="B9" s="34" t="s">
        <v>7</v>
      </c>
      <c r="C9" s="35">
        <v>90</v>
      </c>
      <c r="D9" s="36">
        <v>67</v>
      </c>
      <c r="E9" s="37">
        <f t="shared" ref="E9:E15" si="10">D9/C9</f>
        <v>0.74444444444444446</v>
      </c>
      <c r="F9" s="35">
        <v>79</v>
      </c>
      <c r="G9" s="36">
        <v>51</v>
      </c>
      <c r="H9" s="37">
        <f t="shared" ref="H9:H17" si="11">G9/F9</f>
        <v>0.64556962025316456</v>
      </c>
      <c r="I9" s="35">
        <v>48</v>
      </c>
      <c r="J9" s="36">
        <v>33</v>
      </c>
      <c r="K9" s="37">
        <f t="shared" ref="K9:K17" si="12">J9/I9</f>
        <v>0.6875</v>
      </c>
      <c r="L9" s="35">
        <v>74</v>
      </c>
      <c r="M9" s="36">
        <v>44</v>
      </c>
      <c r="N9" s="37">
        <f t="shared" ref="N9:N17" si="13">M9/L9</f>
        <v>0.59459459459459463</v>
      </c>
      <c r="O9" s="33">
        <v>59</v>
      </c>
      <c r="P9" s="36">
        <v>43</v>
      </c>
      <c r="Q9" s="37">
        <f t="shared" ref="Q9:Q17" si="14">P9/O9</f>
        <v>0.72881355932203384</v>
      </c>
      <c r="R9" s="33">
        <v>64</v>
      </c>
      <c r="S9" s="36">
        <v>43</v>
      </c>
      <c r="T9" s="37">
        <f t="shared" si="0"/>
        <v>0.671875</v>
      </c>
      <c r="U9" s="33">
        <v>71</v>
      </c>
      <c r="V9" s="36">
        <v>45</v>
      </c>
      <c r="W9" s="37">
        <f t="shared" si="1"/>
        <v>0.63380281690140849</v>
      </c>
      <c r="X9" s="33">
        <v>73</v>
      </c>
      <c r="Y9" s="36">
        <v>45</v>
      </c>
      <c r="Z9" s="37">
        <f t="shared" si="2"/>
        <v>0.61643835616438358</v>
      </c>
      <c r="AA9" s="33">
        <v>82</v>
      </c>
      <c r="AB9" s="36">
        <v>54</v>
      </c>
      <c r="AC9" s="37">
        <f t="shared" si="3"/>
        <v>0.65853658536585369</v>
      </c>
      <c r="AD9" s="33">
        <v>109</v>
      </c>
      <c r="AE9" s="36">
        <v>67</v>
      </c>
      <c r="AF9" s="37">
        <f t="shared" si="4"/>
        <v>0.61467889908256879</v>
      </c>
      <c r="AG9" s="33">
        <v>80</v>
      </c>
      <c r="AH9" s="36">
        <v>51</v>
      </c>
      <c r="AI9" s="37">
        <f t="shared" si="5"/>
        <v>0.63749999999999996</v>
      </c>
      <c r="AJ9" s="33">
        <v>107</v>
      </c>
      <c r="AK9" s="36">
        <v>55</v>
      </c>
      <c r="AL9" s="42">
        <f t="shared" si="6"/>
        <v>0.51401869158878499</v>
      </c>
      <c r="AM9" s="33">
        <v>70</v>
      </c>
      <c r="AN9" s="36">
        <v>38</v>
      </c>
      <c r="AO9" s="42">
        <f t="shared" si="7"/>
        <v>0.54285714285714282</v>
      </c>
      <c r="AP9" s="36">
        <v>68</v>
      </c>
      <c r="AQ9" s="49">
        <v>44</v>
      </c>
      <c r="AR9" s="42">
        <f t="shared" si="8"/>
        <v>0.6470588235294118</v>
      </c>
      <c r="AS9" s="38">
        <f>AJ9+AP9+O9+R9+U9+X9+AA9+AD9+AG9+AM9</f>
        <v>783</v>
      </c>
      <c r="AT9" s="39">
        <f>AK9+AQ9+P9+S9+V9+Y9+AB9+AE9+AH9+AN9</f>
        <v>485</v>
      </c>
      <c r="AU9" s="37">
        <f t="shared" si="9"/>
        <v>0.61941251596424007</v>
      </c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</row>
    <row r="10" spans="1:190" s="9" customFormat="1" x14ac:dyDescent="0.2">
      <c r="A10" s="16" t="s">
        <v>8</v>
      </c>
      <c r="B10" s="1" t="s">
        <v>9</v>
      </c>
      <c r="C10" s="14"/>
      <c r="D10" s="2"/>
      <c r="E10" s="15"/>
      <c r="F10" s="14"/>
      <c r="G10" s="2"/>
      <c r="H10" s="15"/>
      <c r="I10" s="14"/>
      <c r="J10" s="2"/>
      <c r="K10" s="15"/>
      <c r="L10" s="14"/>
      <c r="M10" s="2"/>
      <c r="N10" s="15"/>
      <c r="O10" s="16">
        <v>10</v>
      </c>
      <c r="P10" s="2">
        <v>6</v>
      </c>
      <c r="Q10" s="15">
        <f t="shared" si="14"/>
        <v>0.6</v>
      </c>
      <c r="R10" s="16">
        <v>9</v>
      </c>
      <c r="S10" s="2">
        <v>5</v>
      </c>
      <c r="T10" s="15">
        <f t="shared" si="0"/>
        <v>0.55555555555555558</v>
      </c>
      <c r="U10" s="16">
        <v>22</v>
      </c>
      <c r="V10" s="2">
        <v>18</v>
      </c>
      <c r="W10" s="15">
        <f t="shared" si="1"/>
        <v>0.81818181818181823</v>
      </c>
      <c r="X10" s="16">
        <v>25</v>
      </c>
      <c r="Y10" s="2">
        <v>16</v>
      </c>
      <c r="Z10" s="15">
        <f t="shared" si="2"/>
        <v>0.64</v>
      </c>
      <c r="AA10" s="16">
        <v>29</v>
      </c>
      <c r="AB10" s="2">
        <v>18</v>
      </c>
      <c r="AC10" s="15">
        <f t="shared" si="3"/>
        <v>0.62068965517241381</v>
      </c>
      <c r="AD10" s="16">
        <v>30</v>
      </c>
      <c r="AE10" s="2">
        <v>27</v>
      </c>
      <c r="AF10" s="15">
        <f t="shared" si="4"/>
        <v>0.9</v>
      </c>
      <c r="AG10" s="16">
        <v>26</v>
      </c>
      <c r="AH10" s="2">
        <v>21</v>
      </c>
      <c r="AI10" s="15">
        <f t="shared" si="5"/>
        <v>0.80769230769230771</v>
      </c>
      <c r="AJ10" s="16">
        <v>37</v>
      </c>
      <c r="AK10" s="2">
        <v>27</v>
      </c>
      <c r="AL10" s="15">
        <f t="shared" si="6"/>
        <v>0.72972972972972971</v>
      </c>
      <c r="AM10" s="16">
        <v>29</v>
      </c>
      <c r="AN10" s="2">
        <v>23</v>
      </c>
      <c r="AO10" s="15">
        <f t="shared" si="7"/>
        <v>0.7931034482758621</v>
      </c>
      <c r="AP10" s="2">
        <v>21</v>
      </c>
      <c r="AQ10" s="48">
        <v>18</v>
      </c>
      <c r="AR10" s="15">
        <f t="shared" si="8"/>
        <v>0.8571428571428571</v>
      </c>
      <c r="AS10" s="17">
        <f>AJ10+AP10+O10+R10+U10+X10+AA10+AD10+AG10+AM10</f>
        <v>238</v>
      </c>
      <c r="AT10" s="18">
        <f t="shared" ref="AT10:AT16" si="15">AK10+AQ10+P10+S10+V10+Y10+AB10+AE10+AH10+AN10</f>
        <v>179</v>
      </c>
      <c r="AU10" s="15">
        <f t="shared" si="9"/>
        <v>0.75210084033613445</v>
      </c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</row>
    <row r="11" spans="1:190" s="40" customFormat="1" x14ac:dyDescent="0.2">
      <c r="A11" s="33" t="s">
        <v>10</v>
      </c>
      <c r="B11" s="34" t="s">
        <v>11</v>
      </c>
      <c r="C11" s="35">
        <v>7</v>
      </c>
      <c r="D11" s="36">
        <v>6</v>
      </c>
      <c r="E11" s="37">
        <f t="shared" si="10"/>
        <v>0.8571428571428571</v>
      </c>
      <c r="F11" s="35">
        <v>7</v>
      </c>
      <c r="G11" s="36">
        <v>3</v>
      </c>
      <c r="H11" s="37">
        <f t="shared" si="11"/>
        <v>0.42857142857142855</v>
      </c>
      <c r="I11" s="35">
        <v>9</v>
      </c>
      <c r="J11" s="36">
        <v>4</v>
      </c>
      <c r="K11" s="37">
        <f t="shared" si="12"/>
        <v>0.44444444444444442</v>
      </c>
      <c r="L11" s="35">
        <v>12</v>
      </c>
      <c r="M11" s="36">
        <v>7</v>
      </c>
      <c r="N11" s="37">
        <f t="shared" si="13"/>
        <v>0.58333333333333337</v>
      </c>
      <c r="O11" s="33">
        <v>3</v>
      </c>
      <c r="P11" s="36">
        <v>1</v>
      </c>
      <c r="Q11" s="37">
        <f t="shared" si="14"/>
        <v>0.33333333333333331</v>
      </c>
      <c r="R11" s="33">
        <v>9</v>
      </c>
      <c r="S11" s="36">
        <v>7</v>
      </c>
      <c r="T11" s="37">
        <f t="shared" si="0"/>
        <v>0.77777777777777779</v>
      </c>
      <c r="U11" s="33">
        <v>4</v>
      </c>
      <c r="V11" s="36">
        <v>3</v>
      </c>
      <c r="W11" s="37">
        <f t="shared" si="1"/>
        <v>0.75</v>
      </c>
      <c r="X11" s="33">
        <v>5</v>
      </c>
      <c r="Y11" s="36">
        <v>4</v>
      </c>
      <c r="Z11" s="37">
        <f t="shared" si="2"/>
        <v>0.8</v>
      </c>
      <c r="AA11" s="33">
        <v>8</v>
      </c>
      <c r="AB11" s="36">
        <v>5</v>
      </c>
      <c r="AC11" s="37">
        <f t="shared" si="3"/>
        <v>0.625</v>
      </c>
      <c r="AD11" s="33">
        <v>8</v>
      </c>
      <c r="AE11" s="36">
        <v>5</v>
      </c>
      <c r="AF11" s="37">
        <f t="shared" si="4"/>
        <v>0.625</v>
      </c>
      <c r="AG11" s="33">
        <v>13</v>
      </c>
      <c r="AH11" s="36">
        <v>9</v>
      </c>
      <c r="AI11" s="37">
        <f t="shared" si="5"/>
        <v>0.69230769230769229</v>
      </c>
      <c r="AJ11" s="33">
        <v>11</v>
      </c>
      <c r="AK11" s="36">
        <v>9</v>
      </c>
      <c r="AL11" s="42">
        <f t="shared" si="6"/>
        <v>0.81818181818181823</v>
      </c>
      <c r="AM11" s="33">
        <v>20</v>
      </c>
      <c r="AN11" s="36">
        <v>11</v>
      </c>
      <c r="AO11" s="42">
        <f t="shared" si="7"/>
        <v>0.55000000000000004</v>
      </c>
      <c r="AP11" s="36">
        <v>15</v>
      </c>
      <c r="AQ11" s="49">
        <v>9</v>
      </c>
      <c r="AR11" s="42">
        <f t="shared" si="8"/>
        <v>0.6</v>
      </c>
      <c r="AS11" s="38">
        <f>AJ11+AP11+O11+R11+U11+X11+AA11+AD11+AG11+AM11</f>
        <v>96</v>
      </c>
      <c r="AT11" s="39">
        <f t="shared" si="15"/>
        <v>63</v>
      </c>
      <c r="AU11" s="37">
        <f t="shared" si="9"/>
        <v>0.65625</v>
      </c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</row>
    <row r="12" spans="1:190" s="9" customFormat="1" x14ac:dyDescent="0.2">
      <c r="A12" s="16" t="s">
        <v>12</v>
      </c>
      <c r="B12" s="1" t="s">
        <v>13</v>
      </c>
      <c r="C12" s="14">
        <v>27</v>
      </c>
      <c r="D12" s="2">
        <v>22</v>
      </c>
      <c r="E12" s="15">
        <f t="shared" si="10"/>
        <v>0.81481481481481477</v>
      </c>
      <c r="F12" s="14">
        <v>43</v>
      </c>
      <c r="G12" s="2">
        <v>29</v>
      </c>
      <c r="H12" s="15">
        <f t="shared" si="11"/>
        <v>0.67441860465116277</v>
      </c>
      <c r="I12" s="14">
        <v>48</v>
      </c>
      <c r="J12" s="2">
        <v>30</v>
      </c>
      <c r="K12" s="15">
        <f t="shared" si="12"/>
        <v>0.625</v>
      </c>
      <c r="L12" s="14">
        <v>50</v>
      </c>
      <c r="M12" s="2">
        <v>35</v>
      </c>
      <c r="N12" s="15">
        <f t="shared" si="13"/>
        <v>0.7</v>
      </c>
      <c r="O12" s="16">
        <v>35</v>
      </c>
      <c r="P12" s="2">
        <v>25</v>
      </c>
      <c r="Q12" s="15">
        <f t="shared" si="14"/>
        <v>0.7142857142857143</v>
      </c>
      <c r="R12" s="16">
        <v>35</v>
      </c>
      <c r="S12" s="2">
        <v>24</v>
      </c>
      <c r="T12" s="15">
        <f t="shared" si="0"/>
        <v>0.68571428571428572</v>
      </c>
      <c r="U12" s="16">
        <v>36</v>
      </c>
      <c r="V12" s="2">
        <v>19</v>
      </c>
      <c r="W12" s="15">
        <f t="shared" si="1"/>
        <v>0.52777777777777779</v>
      </c>
      <c r="X12" s="16">
        <v>39</v>
      </c>
      <c r="Y12" s="2">
        <v>24</v>
      </c>
      <c r="Z12" s="15">
        <f t="shared" si="2"/>
        <v>0.61538461538461542</v>
      </c>
      <c r="AA12" s="16">
        <v>55</v>
      </c>
      <c r="AB12" s="2">
        <v>26</v>
      </c>
      <c r="AC12" s="15">
        <f t="shared" si="3"/>
        <v>0.47272727272727272</v>
      </c>
      <c r="AD12" s="16">
        <v>74</v>
      </c>
      <c r="AE12" s="2">
        <v>45</v>
      </c>
      <c r="AF12" s="15">
        <f t="shared" si="4"/>
        <v>0.60810810810810811</v>
      </c>
      <c r="AG12" s="16">
        <v>82</v>
      </c>
      <c r="AH12" s="2">
        <v>47</v>
      </c>
      <c r="AI12" s="15">
        <f t="shared" si="5"/>
        <v>0.57317073170731703</v>
      </c>
      <c r="AJ12" s="16">
        <v>72</v>
      </c>
      <c r="AK12" s="2">
        <v>49</v>
      </c>
      <c r="AL12" s="15">
        <f t="shared" si="6"/>
        <v>0.68055555555555558</v>
      </c>
      <c r="AM12" s="16">
        <v>50</v>
      </c>
      <c r="AN12" s="2">
        <v>30</v>
      </c>
      <c r="AO12" s="15">
        <f t="shared" si="7"/>
        <v>0.6</v>
      </c>
      <c r="AP12" s="2">
        <v>31</v>
      </c>
      <c r="AQ12" s="48">
        <v>19</v>
      </c>
      <c r="AR12" s="15">
        <f t="shared" si="8"/>
        <v>0.61290322580645162</v>
      </c>
      <c r="AS12" s="17">
        <f t="shared" ref="AS12:AS16" si="16">AJ12+AP12+O12+R12+U12+X12+AA12+AD12+AG12+AM12</f>
        <v>509</v>
      </c>
      <c r="AT12" s="18">
        <f t="shared" si="15"/>
        <v>308</v>
      </c>
      <c r="AU12" s="15">
        <f t="shared" si="9"/>
        <v>0.60510805500982323</v>
      </c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</row>
    <row r="13" spans="1:190" s="40" customFormat="1" x14ac:dyDescent="0.2">
      <c r="A13" s="33" t="s">
        <v>14</v>
      </c>
      <c r="B13" s="34" t="s">
        <v>15</v>
      </c>
      <c r="C13" s="35">
        <v>65</v>
      </c>
      <c r="D13" s="36">
        <v>41</v>
      </c>
      <c r="E13" s="37">
        <f t="shared" si="10"/>
        <v>0.63076923076923075</v>
      </c>
      <c r="F13" s="35">
        <v>56</v>
      </c>
      <c r="G13" s="36">
        <v>37</v>
      </c>
      <c r="H13" s="37">
        <f t="shared" si="11"/>
        <v>0.6607142857142857</v>
      </c>
      <c r="I13" s="35">
        <v>55</v>
      </c>
      <c r="J13" s="36">
        <v>33</v>
      </c>
      <c r="K13" s="37">
        <f t="shared" si="12"/>
        <v>0.6</v>
      </c>
      <c r="L13" s="35">
        <v>49</v>
      </c>
      <c r="M13" s="36">
        <v>29</v>
      </c>
      <c r="N13" s="37">
        <f t="shared" si="13"/>
        <v>0.59183673469387754</v>
      </c>
      <c r="O13" s="33">
        <v>51</v>
      </c>
      <c r="P13" s="36">
        <v>33</v>
      </c>
      <c r="Q13" s="37">
        <f t="shared" si="14"/>
        <v>0.6470588235294118</v>
      </c>
      <c r="R13" s="33">
        <v>55</v>
      </c>
      <c r="S13" s="36">
        <v>33</v>
      </c>
      <c r="T13" s="37">
        <f t="shared" si="0"/>
        <v>0.6</v>
      </c>
      <c r="U13" s="33">
        <v>52</v>
      </c>
      <c r="V13" s="36">
        <v>33</v>
      </c>
      <c r="W13" s="37">
        <f t="shared" si="1"/>
        <v>0.63461538461538458</v>
      </c>
      <c r="X13" s="33">
        <v>64</v>
      </c>
      <c r="Y13" s="36">
        <v>36</v>
      </c>
      <c r="Z13" s="37">
        <f t="shared" si="2"/>
        <v>0.5625</v>
      </c>
      <c r="AA13" s="33">
        <v>114</v>
      </c>
      <c r="AB13" s="36">
        <v>74</v>
      </c>
      <c r="AC13" s="37">
        <f t="shared" si="3"/>
        <v>0.64912280701754388</v>
      </c>
      <c r="AD13" s="33">
        <v>113</v>
      </c>
      <c r="AE13" s="36">
        <v>71</v>
      </c>
      <c r="AF13" s="37">
        <f t="shared" si="4"/>
        <v>0.62831858407079644</v>
      </c>
      <c r="AG13" s="33">
        <v>87</v>
      </c>
      <c r="AH13" s="36">
        <v>41</v>
      </c>
      <c r="AI13" s="37">
        <f t="shared" si="5"/>
        <v>0.47126436781609193</v>
      </c>
      <c r="AJ13" s="33">
        <v>59</v>
      </c>
      <c r="AK13" s="36">
        <v>31</v>
      </c>
      <c r="AL13" s="42">
        <f t="shared" si="6"/>
        <v>0.52542372881355937</v>
      </c>
      <c r="AM13" s="33">
        <v>55</v>
      </c>
      <c r="AN13" s="36">
        <v>34</v>
      </c>
      <c r="AO13" s="42">
        <f t="shared" si="7"/>
        <v>0.61818181818181817</v>
      </c>
      <c r="AP13" s="36">
        <v>28</v>
      </c>
      <c r="AQ13" s="49">
        <v>15</v>
      </c>
      <c r="AR13" s="42">
        <f t="shared" si="8"/>
        <v>0.5357142857142857</v>
      </c>
      <c r="AS13" s="38">
        <f t="shared" si="16"/>
        <v>678</v>
      </c>
      <c r="AT13" s="39">
        <f t="shared" si="15"/>
        <v>401</v>
      </c>
      <c r="AU13" s="37">
        <f t="shared" si="9"/>
        <v>0.59144542772861353</v>
      </c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</row>
    <row r="14" spans="1:190" s="9" customFormat="1" x14ac:dyDescent="0.2">
      <c r="A14" s="16" t="s">
        <v>16</v>
      </c>
      <c r="B14" s="1" t="s">
        <v>17</v>
      </c>
      <c r="C14" s="14"/>
      <c r="D14" s="2"/>
      <c r="E14" s="15"/>
      <c r="F14" s="14"/>
      <c r="G14" s="2"/>
      <c r="H14" s="15"/>
      <c r="I14" s="14"/>
      <c r="J14" s="2"/>
      <c r="K14" s="15"/>
      <c r="L14" s="14"/>
      <c r="M14" s="2"/>
      <c r="N14" s="15"/>
      <c r="O14" s="16"/>
      <c r="P14" s="2"/>
      <c r="Q14" s="15"/>
      <c r="R14" s="16"/>
      <c r="S14" s="2"/>
      <c r="T14" s="15"/>
      <c r="U14" s="16"/>
      <c r="V14" s="2"/>
      <c r="W14" s="15"/>
      <c r="X14" s="16"/>
      <c r="Y14" s="2"/>
      <c r="Z14" s="15"/>
      <c r="AA14" s="16">
        <v>1</v>
      </c>
      <c r="AB14" s="2"/>
      <c r="AC14" s="15">
        <f t="shared" si="3"/>
        <v>0</v>
      </c>
      <c r="AD14" s="16">
        <v>6</v>
      </c>
      <c r="AE14" s="2">
        <v>4</v>
      </c>
      <c r="AF14" s="15">
        <f t="shared" si="4"/>
        <v>0.66666666666666663</v>
      </c>
      <c r="AG14" s="16">
        <v>4</v>
      </c>
      <c r="AH14" s="2">
        <v>1</v>
      </c>
      <c r="AI14" s="15">
        <f t="shared" si="5"/>
        <v>0.25</v>
      </c>
      <c r="AJ14" s="16"/>
      <c r="AK14" s="2"/>
      <c r="AL14" s="15"/>
      <c r="AM14" s="16">
        <v>3</v>
      </c>
      <c r="AN14" s="2">
        <v>2</v>
      </c>
      <c r="AO14" s="15">
        <f t="shared" si="7"/>
        <v>0.66666666666666663</v>
      </c>
      <c r="AP14" s="2">
        <v>2</v>
      </c>
      <c r="AQ14" s="48">
        <v>1</v>
      </c>
      <c r="AR14" s="15">
        <f t="shared" si="8"/>
        <v>0.5</v>
      </c>
      <c r="AS14" s="17">
        <f t="shared" si="16"/>
        <v>16</v>
      </c>
      <c r="AT14" s="18">
        <f t="shared" si="15"/>
        <v>8</v>
      </c>
      <c r="AU14" s="15">
        <f t="shared" si="9"/>
        <v>0.5</v>
      </c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</row>
    <row r="15" spans="1:190" s="40" customFormat="1" x14ac:dyDescent="0.2">
      <c r="A15" s="33" t="s">
        <v>18</v>
      </c>
      <c r="B15" s="34" t="s">
        <v>19</v>
      </c>
      <c r="C15" s="35">
        <v>24</v>
      </c>
      <c r="D15" s="36">
        <v>19</v>
      </c>
      <c r="E15" s="37">
        <f t="shared" si="10"/>
        <v>0.79166666666666663</v>
      </c>
      <c r="F15" s="35">
        <v>26</v>
      </c>
      <c r="G15" s="36">
        <v>16</v>
      </c>
      <c r="H15" s="37">
        <f t="shared" si="11"/>
        <v>0.61538461538461542</v>
      </c>
      <c r="I15" s="35">
        <v>27</v>
      </c>
      <c r="J15" s="36">
        <v>15</v>
      </c>
      <c r="K15" s="37">
        <f t="shared" si="12"/>
        <v>0.55555555555555558</v>
      </c>
      <c r="L15" s="35">
        <v>30</v>
      </c>
      <c r="M15" s="36">
        <v>16</v>
      </c>
      <c r="N15" s="37">
        <f t="shared" si="13"/>
        <v>0.53333333333333333</v>
      </c>
      <c r="O15" s="33">
        <v>24</v>
      </c>
      <c r="P15" s="36">
        <v>17</v>
      </c>
      <c r="Q15" s="37">
        <f t="shared" si="14"/>
        <v>0.70833333333333337</v>
      </c>
      <c r="R15" s="33">
        <v>24</v>
      </c>
      <c r="S15" s="36">
        <v>12</v>
      </c>
      <c r="T15" s="37">
        <f>S15/R15</f>
        <v>0.5</v>
      </c>
      <c r="U15" s="33">
        <v>38</v>
      </c>
      <c r="V15" s="36">
        <v>24</v>
      </c>
      <c r="W15" s="37">
        <f>V15/U15</f>
        <v>0.63157894736842102</v>
      </c>
      <c r="X15" s="33">
        <v>39</v>
      </c>
      <c r="Y15" s="36">
        <v>24</v>
      </c>
      <c r="Z15" s="37">
        <f>Y15/X15</f>
        <v>0.61538461538461542</v>
      </c>
      <c r="AA15" s="33">
        <v>47</v>
      </c>
      <c r="AB15" s="36">
        <v>22</v>
      </c>
      <c r="AC15" s="37">
        <f>AB15/AA15</f>
        <v>0.46808510638297873</v>
      </c>
      <c r="AD15" s="33">
        <v>44</v>
      </c>
      <c r="AE15" s="36">
        <v>30</v>
      </c>
      <c r="AF15" s="37">
        <f>AE15/AD15</f>
        <v>0.68181818181818177</v>
      </c>
      <c r="AG15" s="33">
        <v>40</v>
      </c>
      <c r="AH15" s="36">
        <v>24</v>
      </c>
      <c r="AI15" s="37">
        <f>AH15/AG15</f>
        <v>0.6</v>
      </c>
      <c r="AJ15" s="33">
        <v>50</v>
      </c>
      <c r="AK15" s="36">
        <v>28</v>
      </c>
      <c r="AL15" s="42">
        <f>AK15/AJ15</f>
        <v>0.56000000000000005</v>
      </c>
      <c r="AM15" s="33">
        <v>38</v>
      </c>
      <c r="AN15" s="36">
        <v>19</v>
      </c>
      <c r="AO15" s="42">
        <f>AN15/AM15</f>
        <v>0.5</v>
      </c>
      <c r="AP15" s="36">
        <v>37</v>
      </c>
      <c r="AQ15" s="49">
        <v>25</v>
      </c>
      <c r="AR15" s="42">
        <f>AQ15/AP15</f>
        <v>0.67567567567567566</v>
      </c>
      <c r="AS15" s="38">
        <f t="shared" si="16"/>
        <v>381</v>
      </c>
      <c r="AT15" s="39">
        <f t="shared" si="15"/>
        <v>225</v>
      </c>
      <c r="AU15" s="37">
        <f t="shared" si="9"/>
        <v>0.59055118110236215</v>
      </c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</row>
    <row r="16" spans="1:190" s="9" customFormat="1" ht="13.5" thickBot="1" x14ac:dyDescent="0.25">
      <c r="A16" s="16" t="s">
        <v>20</v>
      </c>
      <c r="B16" s="1" t="s">
        <v>21</v>
      </c>
      <c r="C16" s="14"/>
      <c r="D16" s="2"/>
      <c r="E16" s="15"/>
      <c r="F16" s="14"/>
      <c r="G16" s="2"/>
      <c r="H16" s="15"/>
      <c r="I16" s="14"/>
      <c r="J16" s="2"/>
      <c r="K16" s="15"/>
      <c r="L16" s="14"/>
      <c r="M16" s="2"/>
      <c r="N16" s="15"/>
      <c r="O16" s="16">
        <v>3</v>
      </c>
      <c r="P16" s="2">
        <v>2</v>
      </c>
      <c r="Q16" s="15">
        <f t="shared" si="14"/>
        <v>0.66666666666666663</v>
      </c>
      <c r="R16" s="16">
        <v>1</v>
      </c>
      <c r="S16" s="2"/>
      <c r="T16" s="15">
        <f>S16/R16</f>
        <v>0</v>
      </c>
      <c r="U16" s="16">
        <v>3</v>
      </c>
      <c r="V16" s="2">
        <v>3</v>
      </c>
      <c r="W16" s="15">
        <f>V16/U16</f>
        <v>1</v>
      </c>
      <c r="X16" s="16">
        <v>5</v>
      </c>
      <c r="Y16" s="2">
        <v>3</v>
      </c>
      <c r="Z16" s="15">
        <f>Y16/X16</f>
        <v>0.6</v>
      </c>
      <c r="AA16" s="16">
        <v>15</v>
      </c>
      <c r="AB16" s="2">
        <v>8</v>
      </c>
      <c r="AC16" s="15">
        <f>AB16/AA16</f>
        <v>0.53333333333333333</v>
      </c>
      <c r="AD16" s="16">
        <v>7</v>
      </c>
      <c r="AE16" s="2">
        <v>3</v>
      </c>
      <c r="AF16" s="15">
        <f>AE16/AD16</f>
        <v>0.42857142857142855</v>
      </c>
      <c r="AG16" s="16">
        <v>6</v>
      </c>
      <c r="AH16" s="2">
        <v>5</v>
      </c>
      <c r="AI16" s="15">
        <f>AH16/AG16</f>
        <v>0.83333333333333337</v>
      </c>
      <c r="AJ16" s="16">
        <v>10</v>
      </c>
      <c r="AK16" s="2">
        <v>9</v>
      </c>
      <c r="AL16" s="15">
        <f>AK16/AJ16</f>
        <v>0.9</v>
      </c>
      <c r="AM16" s="16">
        <v>6</v>
      </c>
      <c r="AN16" s="2">
        <v>5</v>
      </c>
      <c r="AO16" s="15">
        <f>AN16/AM16</f>
        <v>0.83333333333333337</v>
      </c>
      <c r="AP16" s="2">
        <v>12</v>
      </c>
      <c r="AQ16" s="48">
        <v>7</v>
      </c>
      <c r="AR16" s="15">
        <f>AQ16/AP16</f>
        <v>0.58333333333333337</v>
      </c>
      <c r="AS16" s="17">
        <f t="shared" si="16"/>
        <v>68</v>
      </c>
      <c r="AT16" s="18">
        <f t="shared" si="15"/>
        <v>45</v>
      </c>
      <c r="AU16" s="15">
        <f t="shared" si="9"/>
        <v>0.66176470588235292</v>
      </c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</row>
    <row r="17" spans="1:190" s="20" customFormat="1" ht="13.5" thickBot="1" x14ac:dyDescent="0.25">
      <c r="A17" s="19" t="s">
        <v>0</v>
      </c>
      <c r="C17" s="19">
        <f>SUM(C8:C16)</f>
        <v>277</v>
      </c>
      <c r="D17" s="20">
        <f>SUM(D8:D16)</f>
        <v>198</v>
      </c>
      <c r="E17" s="21">
        <f>D17/C17</f>
        <v>0.71480144404332135</v>
      </c>
      <c r="F17" s="19">
        <f>SUM(F8:F16)</f>
        <v>292</v>
      </c>
      <c r="G17" s="20">
        <f>SUM(G8:G16)</f>
        <v>194</v>
      </c>
      <c r="H17" s="21">
        <f t="shared" si="11"/>
        <v>0.66438356164383561</v>
      </c>
      <c r="I17" s="19">
        <f>SUM(I8:I16)</f>
        <v>299</v>
      </c>
      <c r="J17" s="20">
        <f>SUM(J8:J16)</f>
        <v>189</v>
      </c>
      <c r="K17" s="21">
        <f t="shared" si="12"/>
        <v>0.63210702341137126</v>
      </c>
      <c r="L17" s="19">
        <f>SUM(L8:L16)</f>
        <v>348</v>
      </c>
      <c r="M17" s="20">
        <f>SUM(M8:M16)</f>
        <v>216</v>
      </c>
      <c r="N17" s="21">
        <f t="shared" si="13"/>
        <v>0.62068965517241381</v>
      </c>
      <c r="O17" s="19">
        <f>SUM(O8:O16)</f>
        <v>303</v>
      </c>
      <c r="P17" s="20">
        <f>SUM(P8:P16)</f>
        <v>198</v>
      </c>
      <c r="Q17" s="21">
        <f t="shared" si="14"/>
        <v>0.65346534653465349</v>
      </c>
      <c r="R17" s="19">
        <f>SUM(R8:R16)</f>
        <v>333</v>
      </c>
      <c r="S17" s="20">
        <f>SUM(S8:S16)</f>
        <v>210</v>
      </c>
      <c r="T17" s="21">
        <f>S17/R17</f>
        <v>0.63063063063063063</v>
      </c>
      <c r="U17" s="19">
        <f>SUM(U8:U16)</f>
        <v>365</v>
      </c>
      <c r="V17" s="20">
        <f>SUM(V8:V16)</f>
        <v>225</v>
      </c>
      <c r="W17" s="21">
        <f>V17/U17</f>
        <v>0.61643835616438358</v>
      </c>
      <c r="X17" s="19">
        <f>SUM(X8:X16)</f>
        <v>330</v>
      </c>
      <c r="Y17" s="20">
        <f>SUM(Y8:Y16)</f>
        <v>194</v>
      </c>
      <c r="Z17" s="21">
        <f>Y17/X17</f>
        <v>0.58787878787878789</v>
      </c>
      <c r="AA17" s="19">
        <f>SUM(AA8:AA16)</f>
        <v>419</v>
      </c>
      <c r="AB17" s="20">
        <f>SUM(AB8:AB16)</f>
        <v>241</v>
      </c>
      <c r="AC17" s="21">
        <f>AB17/AA17</f>
        <v>0.57517899761336511</v>
      </c>
      <c r="AD17" s="19">
        <f>SUM(AD8:AD16)</f>
        <v>512</v>
      </c>
      <c r="AE17" s="20">
        <f>SUM(AE8:AE16)</f>
        <v>312</v>
      </c>
      <c r="AF17" s="21">
        <f>AE17/AD17</f>
        <v>0.609375</v>
      </c>
      <c r="AG17" s="19">
        <f>SUM(AG8:AG16)</f>
        <v>426</v>
      </c>
      <c r="AH17" s="20">
        <f>SUM(AH8:AH16)</f>
        <v>252</v>
      </c>
      <c r="AI17" s="21">
        <f>AH17/AG17</f>
        <v>0.59154929577464788</v>
      </c>
      <c r="AJ17" s="19">
        <f>SUM(AJ8:AJ16)</f>
        <v>444</v>
      </c>
      <c r="AK17" s="20">
        <f>SUM(AK8:AK16)</f>
        <v>262</v>
      </c>
      <c r="AL17" s="21">
        <f>AK17/AJ17</f>
        <v>0.59009009009009006</v>
      </c>
      <c r="AM17" s="19">
        <f>SUM(AM8:AM16)</f>
        <v>340</v>
      </c>
      <c r="AN17" s="20">
        <f>SUM(AN8:AN16)</f>
        <v>209</v>
      </c>
      <c r="AO17" s="21">
        <f>AN17/AM17</f>
        <v>0.61470588235294121</v>
      </c>
      <c r="AP17" s="19">
        <f>SUM(AP8:AP16)</f>
        <v>303</v>
      </c>
      <c r="AQ17" s="20">
        <f>SUM(AQ8:AQ16)</f>
        <v>192</v>
      </c>
      <c r="AR17" s="21">
        <f>AQ17/AP17</f>
        <v>0.63366336633663367</v>
      </c>
      <c r="AS17" s="22">
        <f>AJ17+AP17+O17+R17+U17+X17+AA17+AD17+AG17+AM17</f>
        <v>3775</v>
      </c>
      <c r="AT17" s="23">
        <f>AK17+AQ17+P17+S17+V17+Y17+AB17+AE17+AH17+AN17</f>
        <v>2295</v>
      </c>
      <c r="AU17" s="21">
        <f>AT17/AS17</f>
        <v>0.60794701986754962</v>
      </c>
      <c r="AV17"/>
      <c r="AW17" s="45">
        <f>SUM(AS8:AS16)</f>
        <v>3775</v>
      </c>
      <c r="AX17" s="45">
        <f>SUM(AT8:AT16)</f>
        <v>2295</v>
      </c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</row>
    <row r="18" spans="1:190" s="27" customFormat="1" x14ac:dyDescent="0.2">
      <c r="A18" s="24"/>
      <c r="B18" s="25"/>
      <c r="C18" s="25"/>
      <c r="D18" s="25"/>
      <c r="E18" s="26"/>
      <c r="F18" s="25"/>
      <c r="G18" s="25"/>
      <c r="H18" s="26"/>
      <c r="I18" s="25"/>
      <c r="J18" s="25"/>
      <c r="K18" s="26"/>
      <c r="L18" s="25"/>
      <c r="M18" s="25"/>
      <c r="N18" s="26"/>
      <c r="O18" s="25"/>
      <c r="P18" s="25"/>
      <c r="Q18" s="26"/>
      <c r="R18" s="25"/>
      <c r="S18" s="25"/>
      <c r="T18" s="26"/>
      <c r="U18" s="25"/>
      <c r="V18" s="25"/>
      <c r="W18" s="26"/>
      <c r="X18" s="25"/>
      <c r="Y18" s="25"/>
      <c r="Z18" s="26"/>
      <c r="AA18" s="25"/>
      <c r="AB18" s="25"/>
      <c r="AC18" s="26"/>
      <c r="AD18" s="25"/>
      <c r="AE18" s="25"/>
      <c r="AF18" s="26"/>
      <c r="AG18" s="25"/>
      <c r="AH18" s="25"/>
      <c r="AI18" s="26"/>
      <c r="AJ18" s="25"/>
      <c r="AK18" s="25"/>
      <c r="AL18" s="26"/>
      <c r="AM18" s="25"/>
      <c r="AN18" s="25"/>
      <c r="AO18" s="26"/>
      <c r="AP18" s="26"/>
      <c r="AQ18" s="26"/>
      <c r="AR18" s="26"/>
      <c r="AS18" s="25"/>
      <c r="AT18" s="25"/>
      <c r="AU18" s="26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</row>
    <row r="19" spans="1:190" s="27" customFormat="1" ht="13.5" thickBot="1" x14ac:dyDescent="0.25">
      <c r="A19" s="24"/>
      <c r="B19" s="25"/>
      <c r="C19" s="25"/>
      <c r="D19" s="25"/>
      <c r="E19" s="26"/>
      <c r="F19" s="25"/>
      <c r="G19" s="25"/>
      <c r="H19" s="26"/>
      <c r="I19" s="25"/>
      <c r="J19" s="25"/>
      <c r="K19" s="26"/>
      <c r="L19" s="25"/>
      <c r="M19" s="25"/>
      <c r="N19" s="26"/>
      <c r="O19" s="25"/>
      <c r="P19" s="25"/>
      <c r="Q19" s="26"/>
      <c r="R19" s="25"/>
      <c r="S19" s="25"/>
      <c r="T19" s="26"/>
      <c r="U19" s="25"/>
      <c r="V19" s="25"/>
      <c r="W19" s="26"/>
      <c r="X19" s="25"/>
      <c r="Y19" s="25"/>
      <c r="Z19" s="26"/>
      <c r="AA19" s="25"/>
      <c r="AB19" s="25"/>
      <c r="AC19" s="26"/>
      <c r="AD19" s="25"/>
      <c r="AE19" s="25"/>
      <c r="AF19" s="26"/>
      <c r="AG19" s="25"/>
      <c r="AH19" s="25"/>
      <c r="AI19" s="26"/>
      <c r="AJ19" s="25"/>
      <c r="AK19" s="25"/>
      <c r="AL19" s="26"/>
      <c r="AM19" s="25"/>
      <c r="AN19" s="25"/>
      <c r="AO19" s="26"/>
      <c r="AP19" s="26"/>
      <c r="AQ19" s="26"/>
      <c r="AR19" s="26"/>
      <c r="AS19" s="25"/>
      <c r="AT19" s="25"/>
      <c r="AU19" s="26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</row>
    <row r="20" spans="1:190" x14ac:dyDescent="0.2">
      <c r="A20" s="4"/>
      <c r="B20" s="5"/>
      <c r="C20" s="50">
        <v>1997</v>
      </c>
      <c r="D20" s="51"/>
      <c r="E20" s="52"/>
      <c r="F20" s="50">
        <v>1998</v>
      </c>
      <c r="G20" s="51"/>
      <c r="H20" s="52"/>
      <c r="I20" s="50">
        <v>1999</v>
      </c>
      <c r="J20" s="51"/>
      <c r="K20" s="52"/>
      <c r="L20" s="50">
        <v>2000</v>
      </c>
      <c r="M20" s="51"/>
      <c r="N20" s="52"/>
      <c r="O20" s="50">
        <v>2001</v>
      </c>
      <c r="P20" s="51"/>
      <c r="Q20" s="52"/>
      <c r="R20" s="50">
        <v>2002</v>
      </c>
      <c r="S20" s="51"/>
      <c r="T20" s="52"/>
      <c r="U20" s="50">
        <v>2003</v>
      </c>
      <c r="V20" s="51"/>
      <c r="W20" s="52"/>
      <c r="X20" s="50">
        <v>2004</v>
      </c>
      <c r="Y20" s="51"/>
      <c r="Z20" s="52"/>
      <c r="AA20" s="50">
        <v>2005</v>
      </c>
      <c r="AB20" s="51"/>
      <c r="AC20" s="52"/>
      <c r="AD20" s="50">
        <v>2006</v>
      </c>
      <c r="AE20" s="51"/>
      <c r="AF20" s="52"/>
      <c r="AG20" s="50">
        <v>2007</v>
      </c>
      <c r="AH20" s="51"/>
      <c r="AI20" s="52"/>
      <c r="AJ20" s="50">
        <v>2008</v>
      </c>
      <c r="AK20" s="51"/>
      <c r="AL20" s="52"/>
      <c r="AM20" s="50">
        <v>2009</v>
      </c>
      <c r="AN20" s="51"/>
      <c r="AO20" s="52"/>
      <c r="AP20" s="50">
        <v>2010</v>
      </c>
      <c r="AQ20" s="51"/>
      <c r="AR20" s="52"/>
      <c r="AS20" s="55" t="s">
        <v>23</v>
      </c>
      <c r="AT20" s="56"/>
      <c r="AU20" s="57"/>
    </row>
    <row r="21" spans="1:190" x14ac:dyDescent="0.2">
      <c r="A21" s="6"/>
      <c r="B21" s="7"/>
      <c r="C21" s="8" t="s">
        <v>0</v>
      </c>
      <c r="D21" s="53" t="s">
        <v>1</v>
      </c>
      <c r="E21" s="54"/>
      <c r="F21" s="8" t="s">
        <v>0</v>
      </c>
      <c r="G21" s="53" t="s">
        <v>1</v>
      </c>
      <c r="H21" s="54"/>
      <c r="I21" s="8" t="s">
        <v>0</v>
      </c>
      <c r="J21" s="53" t="s">
        <v>1</v>
      </c>
      <c r="K21" s="54"/>
      <c r="L21" s="8" t="s">
        <v>0</v>
      </c>
      <c r="M21" s="53" t="s">
        <v>1</v>
      </c>
      <c r="N21" s="54"/>
      <c r="O21" s="8" t="s">
        <v>0</v>
      </c>
      <c r="P21" s="53" t="s">
        <v>1</v>
      </c>
      <c r="Q21" s="54"/>
      <c r="R21" s="8" t="s">
        <v>0</v>
      </c>
      <c r="S21" s="53" t="s">
        <v>1</v>
      </c>
      <c r="T21" s="54"/>
      <c r="U21" s="8" t="s">
        <v>0</v>
      </c>
      <c r="V21" s="53" t="s">
        <v>1</v>
      </c>
      <c r="W21" s="54"/>
      <c r="X21" s="8" t="s">
        <v>0</v>
      </c>
      <c r="Y21" s="53" t="s">
        <v>1</v>
      </c>
      <c r="Z21" s="54"/>
      <c r="AA21" s="8" t="s">
        <v>0</v>
      </c>
      <c r="AB21" s="53" t="s">
        <v>1</v>
      </c>
      <c r="AC21" s="54"/>
      <c r="AD21" s="8" t="s">
        <v>0</v>
      </c>
      <c r="AE21" s="53" t="s">
        <v>1</v>
      </c>
      <c r="AF21" s="54"/>
      <c r="AG21" s="8" t="s">
        <v>0</v>
      </c>
      <c r="AH21" s="53" t="s">
        <v>1</v>
      </c>
      <c r="AI21" s="54"/>
      <c r="AJ21" s="8" t="s">
        <v>0</v>
      </c>
      <c r="AK21" s="53" t="s">
        <v>1</v>
      </c>
      <c r="AL21" s="54"/>
      <c r="AM21" s="8" t="s">
        <v>0</v>
      </c>
      <c r="AN21" s="53" t="s">
        <v>1</v>
      </c>
      <c r="AO21" s="54"/>
      <c r="AP21" s="8" t="s">
        <v>0</v>
      </c>
      <c r="AQ21" s="53" t="s">
        <v>1</v>
      </c>
      <c r="AR21" s="54"/>
      <c r="AS21" s="8" t="s">
        <v>0</v>
      </c>
      <c r="AT21" s="53" t="s">
        <v>1</v>
      </c>
      <c r="AU21" s="54"/>
    </row>
    <row r="22" spans="1:190" ht="13.5" thickBot="1" x14ac:dyDescent="0.25">
      <c r="A22" s="10"/>
      <c r="B22" s="11"/>
      <c r="C22" s="10"/>
      <c r="D22" s="11" t="s">
        <v>2</v>
      </c>
      <c r="E22" s="12" t="s">
        <v>3</v>
      </c>
      <c r="F22" s="10"/>
      <c r="G22" s="11" t="s">
        <v>2</v>
      </c>
      <c r="H22" s="12" t="s">
        <v>3</v>
      </c>
      <c r="I22" s="10"/>
      <c r="J22" s="11" t="s">
        <v>2</v>
      </c>
      <c r="K22" s="12" t="s">
        <v>3</v>
      </c>
      <c r="L22" s="10"/>
      <c r="M22" s="11" t="s">
        <v>2</v>
      </c>
      <c r="N22" s="12" t="s">
        <v>3</v>
      </c>
      <c r="O22" s="10"/>
      <c r="P22" s="11" t="s">
        <v>2</v>
      </c>
      <c r="Q22" s="12" t="s">
        <v>3</v>
      </c>
      <c r="R22" s="10"/>
      <c r="S22" s="11" t="s">
        <v>2</v>
      </c>
      <c r="T22" s="12" t="s">
        <v>3</v>
      </c>
      <c r="U22" s="10"/>
      <c r="V22" s="11" t="s">
        <v>2</v>
      </c>
      <c r="W22" s="12" t="s">
        <v>3</v>
      </c>
      <c r="X22" s="10"/>
      <c r="Y22" s="11" t="s">
        <v>2</v>
      </c>
      <c r="Z22" s="12" t="s">
        <v>3</v>
      </c>
      <c r="AA22" s="10"/>
      <c r="AB22" s="11" t="s">
        <v>2</v>
      </c>
      <c r="AC22" s="12" t="s">
        <v>3</v>
      </c>
      <c r="AD22" s="10"/>
      <c r="AE22" s="11" t="s">
        <v>2</v>
      </c>
      <c r="AF22" s="12" t="s">
        <v>3</v>
      </c>
      <c r="AG22" s="10"/>
      <c r="AH22" s="11" t="s">
        <v>2</v>
      </c>
      <c r="AI22" s="12" t="s">
        <v>3</v>
      </c>
      <c r="AJ22" s="10"/>
      <c r="AK22" s="11" t="s">
        <v>2</v>
      </c>
      <c r="AL22" s="12" t="s">
        <v>3</v>
      </c>
      <c r="AM22" s="10"/>
      <c r="AN22" s="11" t="s">
        <v>2</v>
      </c>
      <c r="AO22" s="12" t="s">
        <v>3</v>
      </c>
      <c r="AP22" s="10"/>
      <c r="AQ22" s="11" t="s">
        <v>2</v>
      </c>
      <c r="AR22" s="12" t="s">
        <v>3</v>
      </c>
      <c r="AS22" s="10"/>
      <c r="AT22" s="11" t="s">
        <v>2</v>
      </c>
      <c r="AU22" s="12" t="s">
        <v>3</v>
      </c>
    </row>
    <row r="23" spans="1:190" s="1" customFormat="1" x14ac:dyDescent="0.2">
      <c r="A23" s="13" t="s">
        <v>22</v>
      </c>
      <c r="C23" s="14"/>
      <c r="D23" s="2"/>
      <c r="E23" s="15"/>
      <c r="F23" s="14"/>
      <c r="G23" s="2"/>
      <c r="H23" s="15"/>
      <c r="I23" s="16"/>
      <c r="K23" s="15"/>
      <c r="L23" s="16"/>
      <c r="N23" s="15"/>
      <c r="O23" s="16"/>
      <c r="Q23" s="15"/>
      <c r="R23" s="16"/>
      <c r="T23" s="15"/>
      <c r="U23" s="16"/>
      <c r="W23" s="15"/>
      <c r="X23" s="16"/>
      <c r="Z23" s="15"/>
      <c r="AA23" s="16"/>
      <c r="AC23" s="15"/>
      <c r="AD23" s="16"/>
      <c r="AF23" s="15"/>
      <c r="AG23" s="16"/>
      <c r="AI23" s="15"/>
      <c r="AJ23" s="16"/>
      <c r="AL23" s="15"/>
      <c r="AM23" s="16"/>
      <c r="AO23" s="15"/>
      <c r="AP23" s="2"/>
      <c r="AQ23" s="3"/>
      <c r="AR23" s="15"/>
      <c r="AS23" s="17"/>
      <c r="AT23" s="18"/>
      <c r="AU23" s="15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</row>
    <row r="24" spans="1:190" s="40" customFormat="1" x14ac:dyDescent="0.2">
      <c r="A24" s="43" t="s">
        <v>25</v>
      </c>
      <c r="B24" s="34" t="s">
        <v>5</v>
      </c>
      <c r="C24" s="35">
        <v>30</v>
      </c>
      <c r="D24" s="36">
        <v>21</v>
      </c>
      <c r="E24" s="37">
        <f t="shared" ref="E24:E30" si="17">D24/C24</f>
        <v>0.7</v>
      </c>
      <c r="F24" s="35">
        <v>48</v>
      </c>
      <c r="G24" s="36">
        <v>37</v>
      </c>
      <c r="H24" s="37">
        <f t="shared" ref="H24:H30" si="18">G24/F24</f>
        <v>0.77083333333333337</v>
      </c>
      <c r="I24" s="33">
        <v>44</v>
      </c>
      <c r="J24" s="36">
        <v>32</v>
      </c>
      <c r="K24" s="37">
        <f t="shared" ref="K24:K30" si="19">J24/I24</f>
        <v>0.72727272727272729</v>
      </c>
      <c r="L24" s="33">
        <v>46</v>
      </c>
      <c r="M24" s="36">
        <v>35</v>
      </c>
      <c r="N24" s="37">
        <f t="shared" ref="N24:N30" si="20">M24/L24</f>
        <v>0.76086956521739135</v>
      </c>
      <c r="O24" s="33">
        <v>46</v>
      </c>
      <c r="P24" s="36">
        <v>32</v>
      </c>
      <c r="Q24" s="37">
        <f t="shared" ref="Q24:Q30" si="21">P24/O24</f>
        <v>0.69565217391304346</v>
      </c>
      <c r="R24" s="33">
        <v>40</v>
      </c>
      <c r="S24" s="36">
        <v>25</v>
      </c>
      <c r="T24" s="37">
        <f>S24/R24</f>
        <v>0.625</v>
      </c>
      <c r="U24" s="33">
        <v>49</v>
      </c>
      <c r="V24" s="36">
        <v>32</v>
      </c>
      <c r="W24" s="37">
        <f>V24/U24</f>
        <v>0.65306122448979587</v>
      </c>
      <c r="X24" s="33">
        <v>34</v>
      </c>
      <c r="Y24" s="36">
        <v>18</v>
      </c>
      <c r="Z24" s="37">
        <f>Y24/X24</f>
        <v>0.52941176470588236</v>
      </c>
      <c r="AA24" s="33">
        <v>23</v>
      </c>
      <c r="AB24" s="36">
        <v>19</v>
      </c>
      <c r="AC24" s="37">
        <f>AB24/AA24</f>
        <v>0.82608695652173914</v>
      </c>
      <c r="AD24" s="33">
        <v>32</v>
      </c>
      <c r="AE24" s="36">
        <v>23</v>
      </c>
      <c r="AF24" s="37">
        <f>AE24/AD24</f>
        <v>0.71875</v>
      </c>
      <c r="AG24" s="33">
        <v>13</v>
      </c>
      <c r="AH24" s="36">
        <v>9</v>
      </c>
      <c r="AI24" s="37">
        <f>AH24/AG24</f>
        <v>0.69230769230769229</v>
      </c>
      <c r="AJ24" s="33">
        <v>14</v>
      </c>
      <c r="AK24" s="36">
        <v>8</v>
      </c>
      <c r="AL24" s="42">
        <f>AK24/AJ24</f>
        <v>0.5714285714285714</v>
      </c>
      <c r="AM24" s="33">
        <v>15</v>
      </c>
      <c r="AN24" s="36">
        <v>13</v>
      </c>
      <c r="AO24" s="42">
        <f>AN24/AM24</f>
        <v>0.8666666666666667</v>
      </c>
      <c r="AP24" s="36">
        <v>8</v>
      </c>
      <c r="AQ24" s="49">
        <v>6</v>
      </c>
      <c r="AR24" s="42">
        <f>AQ24/AP24</f>
        <v>0.75</v>
      </c>
      <c r="AS24" s="38">
        <f>AJ24+AP24+O24+R24+U24+X24+AA24+AD24+AG24+AM24</f>
        <v>274</v>
      </c>
      <c r="AT24" s="39">
        <f>AK24+AQ24+P24+S24+V24+Y24+AB24+AE24+AH24+AN24</f>
        <v>185</v>
      </c>
      <c r="AU24" s="42">
        <f t="shared" ref="AU24:AU30" si="22">AT24/AS24</f>
        <v>0.67518248175182483</v>
      </c>
      <c r="AV24"/>
      <c r="AW24" s="45">
        <f>SUM(AS24:AS29)</f>
        <v>726</v>
      </c>
      <c r="AX24" s="45">
        <f>SUM(AT24:AT29)</f>
        <v>506</v>
      </c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</row>
    <row r="25" spans="1:190" s="9" customFormat="1" x14ac:dyDescent="0.2">
      <c r="A25" s="16" t="s">
        <v>6</v>
      </c>
      <c r="B25" s="1" t="s">
        <v>7</v>
      </c>
      <c r="C25" s="14">
        <v>28</v>
      </c>
      <c r="D25" s="2">
        <v>24</v>
      </c>
      <c r="E25" s="15">
        <f t="shared" si="17"/>
        <v>0.8571428571428571</v>
      </c>
      <c r="F25" s="14">
        <v>32</v>
      </c>
      <c r="G25" s="2">
        <v>25</v>
      </c>
      <c r="H25" s="15">
        <f t="shared" si="18"/>
        <v>0.78125</v>
      </c>
      <c r="I25" s="16">
        <v>28</v>
      </c>
      <c r="J25" s="2">
        <v>22</v>
      </c>
      <c r="K25" s="15">
        <f t="shared" si="19"/>
        <v>0.7857142857142857</v>
      </c>
      <c r="L25" s="16">
        <v>16</v>
      </c>
      <c r="M25" s="2">
        <v>10</v>
      </c>
      <c r="N25" s="15">
        <f t="shared" si="20"/>
        <v>0.625</v>
      </c>
      <c r="O25" s="16">
        <v>22</v>
      </c>
      <c r="P25" s="2">
        <v>19</v>
      </c>
      <c r="Q25" s="15">
        <f t="shared" si="21"/>
        <v>0.86363636363636365</v>
      </c>
      <c r="R25" s="16">
        <v>19</v>
      </c>
      <c r="S25" s="2">
        <v>14</v>
      </c>
      <c r="T25" s="15">
        <f>S25/R25</f>
        <v>0.73684210526315785</v>
      </c>
      <c r="U25" s="16">
        <v>20</v>
      </c>
      <c r="V25" s="2">
        <v>14</v>
      </c>
      <c r="W25" s="15">
        <f>V25/U25</f>
        <v>0.7</v>
      </c>
      <c r="X25" s="16">
        <v>21</v>
      </c>
      <c r="Y25" s="2">
        <v>15</v>
      </c>
      <c r="Z25" s="15">
        <f>Y25/X25</f>
        <v>0.7142857142857143</v>
      </c>
      <c r="AA25" s="16">
        <v>12</v>
      </c>
      <c r="AB25" s="2">
        <v>8</v>
      </c>
      <c r="AC25" s="15">
        <f>AB25/AA25</f>
        <v>0.66666666666666663</v>
      </c>
      <c r="AD25" s="16">
        <v>31</v>
      </c>
      <c r="AE25" s="2">
        <v>24</v>
      </c>
      <c r="AF25" s="15">
        <f>AE25/AD25</f>
        <v>0.77419354838709675</v>
      </c>
      <c r="AG25" s="16">
        <v>20</v>
      </c>
      <c r="AH25" s="2">
        <v>15</v>
      </c>
      <c r="AI25" s="15">
        <f>AH25/AG25</f>
        <v>0.75</v>
      </c>
      <c r="AJ25" s="16">
        <v>23</v>
      </c>
      <c r="AK25" s="2">
        <v>18</v>
      </c>
      <c r="AL25" s="15">
        <f>AK25/AJ25</f>
        <v>0.78260869565217395</v>
      </c>
      <c r="AM25" s="16">
        <v>14</v>
      </c>
      <c r="AN25" s="2">
        <v>12</v>
      </c>
      <c r="AO25" s="15">
        <f>AN25/AM25</f>
        <v>0.8571428571428571</v>
      </c>
      <c r="AP25" s="2">
        <v>5</v>
      </c>
      <c r="AQ25" s="48">
        <v>4</v>
      </c>
      <c r="AR25" s="15">
        <f>AQ25/AP25</f>
        <v>0.8</v>
      </c>
      <c r="AS25" s="17">
        <f>AJ25+AP25+O25+R25+U25+X25+AA25+AD25+AG25+AM25</f>
        <v>187</v>
      </c>
      <c r="AT25" s="18">
        <f>AK25+AQ25+P25+S25+V25+Y25+AB25+AE25+AH25+AN25</f>
        <v>143</v>
      </c>
      <c r="AU25" s="32">
        <f t="shared" si="22"/>
        <v>0.76470588235294112</v>
      </c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</row>
    <row r="26" spans="1:190" s="40" customFormat="1" hidden="1" x14ac:dyDescent="0.2">
      <c r="A26" s="33" t="s">
        <v>10</v>
      </c>
      <c r="B26" s="34" t="s">
        <v>11</v>
      </c>
      <c r="C26" s="35"/>
      <c r="D26" s="36"/>
      <c r="E26" s="37"/>
      <c r="F26" s="35"/>
      <c r="G26" s="36"/>
      <c r="H26" s="37"/>
      <c r="I26" s="33">
        <v>1</v>
      </c>
      <c r="J26" s="36">
        <v>1</v>
      </c>
      <c r="K26" s="37">
        <f t="shared" si="19"/>
        <v>1</v>
      </c>
      <c r="L26" s="33">
        <v>1</v>
      </c>
      <c r="M26" s="36">
        <v>1</v>
      </c>
      <c r="N26" s="37">
        <f t="shared" si="20"/>
        <v>1</v>
      </c>
      <c r="O26" s="33"/>
      <c r="P26" s="36"/>
      <c r="Q26" s="37"/>
      <c r="R26" s="33"/>
      <c r="S26" s="36"/>
      <c r="T26" s="37"/>
      <c r="U26" s="33"/>
      <c r="V26" s="36"/>
      <c r="W26" s="37"/>
      <c r="X26" s="33"/>
      <c r="Y26" s="36"/>
      <c r="Z26" s="37"/>
      <c r="AA26" s="33"/>
      <c r="AB26" s="36"/>
      <c r="AC26" s="37"/>
      <c r="AD26" s="33"/>
      <c r="AE26" s="36"/>
      <c r="AF26" s="37"/>
      <c r="AG26" s="33"/>
      <c r="AH26" s="36"/>
      <c r="AI26" s="37"/>
      <c r="AJ26" s="33"/>
      <c r="AK26" s="36"/>
      <c r="AL26" s="42"/>
      <c r="AM26" s="33"/>
      <c r="AN26" s="36"/>
      <c r="AO26" s="42"/>
      <c r="AP26" s="36"/>
      <c r="AQ26" s="49"/>
      <c r="AR26" s="42"/>
      <c r="AS26" s="38">
        <f t="shared" ref="AS26:AS29" si="23">AJ26+AP26+O26+R26+U26+X26+AA26+AD26+AG26+AM26</f>
        <v>0</v>
      </c>
      <c r="AT26" s="39">
        <f t="shared" ref="AT26:AT29" si="24">AK26+AQ26+P26+S26+V26+Y26+AB26+AE26+AH26+AN26</f>
        <v>0</v>
      </c>
      <c r="AU26" s="42" t="e">
        <f t="shared" si="22"/>
        <v>#DIV/0!</v>
      </c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</row>
    <row r="27" spans="1:190" s="9" customFormat="1" x14ac:dyDescent="0.2">
      <c r="A27" s="16" t="s">
        <v>12</v>
      </c>
      <c r="B27" s="1" t="s">
        <v>13</v>
      </c>
      <c r="C27" s="14">
        <v>10</v>
      </c>
      <c r="D27" s="2">
        <v>10</v>
      </c>
      <c r="E27" s="15">
        <f t="shared" si="17"/>
        <v>1</v>
      </c>
      <c r="F27" s="14">
        <v>15</v>
      </c>
      <c r="G27" s="2">
        <v>14</v>
      </c>
      <c r="H27" s="15">
        <f t="shared" si="18"/>
        <v>0.93333333333333335</v>
      </c>
      <c r="I27" s="16">
        <v>11</v>
      </c>
      <c r="J27" s="2">
        <v>5</v>
      </c>
      <c r="K27" s="15">
        <f t="shared" si="19"/>
        <v>0.45454545454545453</v>
      </c>
      <c r="L27" s="16">
        <v>13</v>
      </c>
      <c r="M27" s="2">
        <v>10</v>
      </c>
      <c r="N27" s="15">
        <f t="shared" si="20"/>
        <v>0.76923076923076927</v>
      </c>
      <c r="O27" s="16">
        <v>16</v>
      </c>
      <c r="P27" s="2">
        <v>16</v>
      </c>
      <c r="Q27" s="15">
        <f t="shared" si="21"/>
        <v>1</v>
      </c>
      <c r="R27" s="16">
        <v>16</v>
      </c>
      <c r="S27" s="2">
        <v>12</v>
      </c>
      <c r="T27" s="15">
        <f>S27/R27</f>
        <v>0.75</v>
      </c>
      <c r="U27" s="16">
        <v>7</v>
      </c>
      <c r="V27" s="2">
        <v>4</v>
      </c>
      <c r="W27" s="15">
        <f>V27/U27</f>
        <v>0.5714285714285714</v>
      </c>
      <c r="X27" s="16">
        <v>6</v>
      </c>
      <c r="Y27" s="2">
        <v>2</v>
      </c>
      <c r="Z27" s="15">
        <f>Y27/X27</f>
        <v>0.33333333333333331</v>
      </c>
      <c r="AA27" s="16">
        <v>8</v>
      </c>
      <c r="AB27" s="2">
        <v>6</v>
      </c>
      <c r="AC27" s="15">
        <f>AB27/AA27</f>
        <v>0.75</v>
      </c>
      <c r="AD27" s="16">
        <v>18</v>
      </c>
      <c r="AE27" s="2">
        <v>10</v>
      </c>
      <c r="AF27" s="15">
        <f>AE27/AD27</f>
        <v>0.55555555555555558</v>
      </c>
      <c r="AG27" s="16">
        <v>8</v>
      </c>
      <c r="AH27" s="2">
        <v>7</v>
      </c>
      <c r="AI27" s="15">
        <f>AH27/AG27</f>
        <v>0.875</v>
      </c>
      <c r="AJ27" s="16">
        <v>18</v>
      </c>
      <c r="AK27" s="2">
        <v>16</v>
      </c>
      <c r="AL27" s="15">
        <f>AK27/AJ27</f>
        <v>0.88888888888888884</v>
      </c>
      <c r="AM27" s="16">
        <v>4</v>
      </c>
      <c r="AN27" s="2">
        <v>3</v>
      </c>
      <c r="AO27" s="15">
        <f>AN27/AM27</f>
        <v>0.75</v>
      </c>
      <c r="AP27" s="2">
        <v>4</v>
      </c>
      <c r="AQ27" s="48">
        <v>3</v>
      </c>
      <c r="AR27" s="15">
        <f>AQ27/AP27</f>
        <v>0.75</v>
      </c>
      <c r="AS27" s="17">
        <f t="shared" si="23"/>
        <v>105</v>
      </c>
      <c r="AT27" s="18">
        <f t="shared" si="24"/>
        <v>79</v>
      </c>
      <c r="AU27" s="32">
        <f t="shared" si="22"/>
        <v>0.75238095238095237</v>
      </c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</row>
    <row r="28" spans="1:190" s="40" customFormat="1" x14ac:dyDescent="0.2">
      <c r="A28" s="33" t="s">
        <v>14</v>
      </c>
      <c r="B28" s="34" t="s">
        <v>15</v>
      </c>
      <c r="C28" s="35">
        <v>14</v>
      </c>
      <c r="D28" s="36">
        <v>13</v>
      </c>
      <c r="E28" s="37">
        <f t="shared" si="17"/>
        <v>0.9285714285714286</v>
      </c>
      <c r="F28" s="35">
        <v>14</v>
      </c>
      <c r="G28" s="36">
        <v>10</v>
      </c>
      <c r="H28" s="37">
        <f t="shared" si="18"/>
        <v>0.7142857142857143</v>
      </c>
      <c r="I28" s="33">
        <v>9</v>
      </c>
      <c r="J28" s="36">
        <v>2</v>
      </c>
      <c r="K28" s="37">
        <f t="shared" si="19"/>
        <v>0.22222222222222221</v>
      </c>
      <c r="L28" s="33">
        <v>14</v>
      </c>
      <c r="M28" s="36">
        <v>13</v>
      </c>
      <c r="N28" s="37">
        <f t="shared" si="20"/>
        <v>0.9285714285714286</v>
      </c>
      <c r="O28" s="33">
        <v>8</v>
      </c>
      <c r="P28" s="36">
        <v>6</v>
      </c>
      <c r="Q28" s="37">
        <f t="shared" si="21"/>
        <v>0.75</v>
      </c>
      <c r="R28" s="33">
        <v>13</v>
      </c>
      <c r="S28" s="36">
        <v>12</v>
      </c>
      <c r="T28" s="37">
        <f>S28/R28</f>
        <v>0.92307692307692313</v>
      </c>
      <c r="U28" s="33">
        <v>10</v>
      </c>
      <c r="V28" s="36">
        <v>5</v>
      </c>
      <c r="W28" s="37">
        <f>V28/U28</f>
        <v>0.5</v>
      </c>
      <c r="X28" s="33">
        <v>12</v>
      </c>
      <c r="Y28" s="36">
        <v>6</v>
      </c>
      <c r="Z28" s="37">
        <f>Y28/X28</f>
        <v>0.5</v>
      </c>
      <c r="AA28" s="33">
        <v>19</v>
      </c>
      <c r="AB28" s="36">
        <v>11</v>
      </c>
      <c r="AC28" s="37">
        <f>AB28/AA28</f>
        <v>0.57894736842105265</v>
      </c>
      <c r="AD28" s="33">
        <v>21</v>
      </c>
      <c r="AE28" s="36">
        <v>8</v>
      </c>
      <c r="AF28" s="37">
        <f>AE28/AD28</f>
        <v>0.38095238095238093</v>
      </c>
      <c r="AG28" s="33">
        <v>12</v>
      </c>
      <c r="AH28" s="36">
        <v>7</v>
      </c>
      <c r="AI28" s="37">
        <f>AH28/AG28</f>
        <v>0.58333333333333337</v>
      </c>
      <c r="AJ28" s="33">
        <v>5</v>
      </c>
      <c r="AK28" s="36">
        <v>3</v>
      </c>
      <c r="AL28" s="42">
        <f>AK28/AJ28</f>
        <v>0.6</v>
      </c>
      <c r="AM28" s="33">
        <v>5</v>
      </c>
      <c r="AN28" s="36">
        <v>4</v>
      </c>
      <c r="AO28" s="42">
        <f>AN28/AM28</f>
        <v>0.8</v>
      </c>
      <c r="AP28" s="36">
        <v>7</v>
      </c>
      <c r="AQ28" s="49">
        <v>4</v>
      </c>
      <c r="AR28" s="42">
        <f>AQ28/AP28</f>
        <v>0.5714285714285714</v>
      </c>
      <c r="AS28" s="38">
        <f t="shared" si="23"/>
        <v>112</v>
      </c>
      <c r="AT28" s="39">
        <f t="shared" si="24"/>
        <v>66</v>
      </c>
      <c r="AU28" s="42">
        <f t="shared" si="22"/>
        <v>0.5892857142857143</v>
      </c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</row>
    <row r="29" spans="1:190" s="9" customFormat="1" ht="13.5" thickBot="1" x14ac:dyDescent="0.25">
      <c r="A29" s="16" t="s">
        <v>18</v>
      </c>
      <c r="B29" s="1" t="s">
        <v>19</v>
      </c>
      <c r="C29" s="14">
        <v>9</v>
      </c>
      <c r="D29" s="2">
        <v>6</v>
      </c>
      <c r="E29" s="15">
        <f t="shared" si="17"/>
        <v>0.66666666666666663</v>
      </c>
      <c r="F29" s="14">
        <v>9</v>
      </c>
      <c r="G29" s="2">
        <v>7</v>
      </c>
      <c r="H29" s="15">
        <f t="shared" si="18"/>
        <v>0.77777777777777779</v>
      </c>
      <c r="I29" s="16">
        <v>2</v>
      </c>
      <c r="J29" s="2">
        <v>2</v>
      </c>
      <c r="K29" s="15">
        <f t="shared" si="19"/>
        <v>1</v>
      </c>
      <c r="L29" s="16">
        <v>3</v>
      </c>
      <c r="M29" s="2">
        <v>2</v>
      </c>
      <c r="N29" s="15">
        <f t="shared" si="20"/>
        <v>0.66666666666666663</v>
      </c>
      <c r="O29" s="16">
        <v>9</v>
      </c>
      <c r="P29" s="2">
        <v>6</v>
      </c>
      <c r="Q29" s="15">
        <f t="shared" si="21"/>
        <v>0.66666666666666663</v>
      </c>
      <c r="R29" s="16">
        <v>5</v>
      </c>
      <c r="S29" s="2">
        <v>3</v>
      </c>
      <c r="T29" s="15">
        <f>S29/R29</f>
        <v>0.6</v>
      </c>
      <c r="U29" s="16">
        <v>3</v>
      </c>
      <c r="V29" s="2">
        <v>2</v>
      </c>
      <c r="W29" s="15">
        <f>V29/U29</f>
        <v>0.66666666666666663</v>
      </c>
      <c r="X29" s="16">
        <v>4</v>
      </c>
      <c r="Y29" s="2">
        <v>4</v>
      </c>
      <c r="Z29" s="15">
        <f>Y29/X29</f>
        <v>1</v>
      </c>
      <c r="AA29" s="16">
        <v>7</v>
      </c>
      <c r="AB29" s="2">
        <v>3</v>
      </c>
      <c r="AC29" s="15">
        <f>AB29/AA29</f>
        <v>0.42857142857142855</v>
      </c>
      <c r="AD29" s="16">
        <v>7</v>
      </c>
      <c r="AE29" s="2">
        <v>7</v>
      </c>
      <c r="AF29" s="15">
        <f>AE29/AD29</f>
        <v>1</v>
      </c>
      <c r="AG29" s="16">
        <v>4</v>
      </c>
      <c r="AH29" s="2">
        <v>1</v>
      </c>
      <c r="AI29" s="15">
        <f>AH29/AG29</f>
        <v>0.25</v>
      </c>
      <c r="AJ29" s="16">
        <v>4</v>
      </c>
      <c r="AK29" s="2">
        <v>2</v>
      </c>
      <c r="AL29" s="15">
        <f>AK29/AJ29</f>
        <v>0.5</v>
      </c>
      <c r="AM29" s="16">
        <v>3</v>
      </c>
      <c r="AN29" s="2">
        <v>3</v>
      </c>
      <c r="AO29" s="15">
        <f>AN29/AM29</f>
        <v>1</v>
      </c>
      <c r="AP29" s="2">
        <v>2</v>
      </c>
      <c r="AQ29" s="48">
        <v>2</v>
      </c>
      <c r="AR29" s="15">
        <f>AQ29/AP29</f>
        <v>1</v>
      </c>
      <c r="AS29" s="17">
        <f t="shared" si="23"/>
        <v>48</v>
      </c>
      <c r="AT29" s="18">
        <f t="shared" si="24"/>
        <v>33</v>
      </c>
      <c r="AU29" s="32">
        <f t="shared" si="22"/>
        <v>0.6875</v>
      </c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</row>
    <row r="30" spans="1:190" s="20" customFormat="1" ht="13.5" thickBot="1" x14ac:dyDescent="0.25">
      <c r="A30" s="19" t="s">
        <v>0</v>
      </c>
      <c r="C30" s="19">
        <f>SUM(C24:C29)</f>
        <v>91</v>
      </c>
      <c r="D30" s="20">
        <f>SUM(D24:D29)</f>
        <v>74</v>
      </c>
      <c r="E30" s="21">
        <f t="shared" si="17"/>
        <v>0.81318681318681318</v>
      </c>
      <c r="F30" s="19">
        <f>SUM(F24:F29)</f>
        <v>118</v>
      </c>
      <c r="G30" s="20">
        <f>SUM(G24:G29)</f>
        <v>93</v>
      </c>
      <c r="H30" s="21">
        <f t="shared" si="18"/>
        <v>0.78813559322033899</v>
      </c>
      <c r="I30" s="19">
        <f>SUM(I24:I29)</f>
        <v>95</v>
      </c>
      <c r="J30" s="20">
        <f>SUM(J24:J29)</f>
        <v>64</v>
      </c>
      <c r="K30" s="21">
        <f t="shared" si="19"/>
        <v>0.67368421052631577</v>
      </c>
      <c r="L30" s="19">
        <f>SUM(L24:L29)</f>
        <v>93</v>
      </c>
      <c r="M30" s="20">
        <f>SUM(M24:M29)</f>
        <v>71</v>
      </c>
      <c r="N30" s="21">
        <f t="shared" si="20"/>
        <v>0.76344086021505375</v>
      </c>
      <c r="O30" s="19">
        <f>SUM(O24:O29)</f>
        <v>101</v>
      </c>
      <c r="P30" s="20">
        <f>SUM(P24:P29)</f>
        <v>79</v>
      </c>
      <c r="Q30" s="21">
        <f t="shared" si="21"/>
        <v>0.78217821782178221</v>
      </c>
      <c r="R30" s="19">
        <f>SUM(R24:R29)</f>
        <v>93</v>
      </c>
      <c r="S30" s="20">
        <f>SUM(S24:S29)</f>
        <v>66</v>
      </c>
      <c r="T30" s="21">
        <f>S30/R30</f>
        <v>0.70967741935483875</v>
      </c>
      <c r="U30" s="19">
        <f>SUM(U24:U29)</f>
        <v>89</v>
      </c>
      <c r="V30" s="20">
        <f>SUM(V24:V29)</f>
        <v>57</v>
      </c>
      <c r="W30" s="21">
        <f>V30/U30</f>
        <v>0.6404494382022472</v>
      </c>
      <c r="X30" s="19">
        <f>SUM(X24:X29)</f>
        <v>77</v>
      </c>
      <c r="Y30" s="20">
        <f>SUM(Y24:Y29)</f>
        <v>45</v>
      </c>
      <c r="Z30" s="21">
        <f>Y30/X30</f>
        <v>0.58441558441558439</v>
      </c>
      <c r="AA30" s="19">
        <f>SUM(AA24:AA29)</f>
        <v>69</v>
      </c>
      <c r="AB30" s="20">
        <f>SUM(AB24:AB29)</f>
        <v>47</v>
      </c>
      <c r="AC30" s="21">
        <f>AB30/AA30</f>
        <v>0.6811594202898551</v>
      </c>
      <c r="AD30" s="19">
        <f>SUM(AD24:AD29)</f>
        <v>109</v>
      </c>
      <c r="AE30" s="20">
        <f>SUM(AE24:AE29)</f>
        <v>72</v>
      </c>
      <c r="AF30" s="21">
        <f>AE30/AD30</f>
        <v>0.66055045871559637</v>
      </c>
      <c r="AG30" s="19">
        <f>SUM(AG24:AG29)</f>
        <v>57</v>
      </c>
      <c r="AH30" s="20">
        <f>SUM(AH24:AH29)</f>
        <v>39</v>
      </c>
      <c r="AI30" s="21">
        <f>AH30/AG30</f>
        <v>0.68421052631578949</v>
      </c>
      <c r="AJ30" s="19">
        <f>SUM(AJ24:AJ29)</f>
        <v>64</v>
      </c>
      <c r="AK30" s="20">
        <f>SUM(AK24:AK29)</f>
        <v>47</v>
      </c>
      <c r="AL30" s="21">
        <f>AK30/AJ30</f>
        <v>0.734375</v>
      </c>
      <c r="AM30" s="19">
        <f>SUM(AM24:AM29)</f>
        <v>41</v>
      </c>
      <c r="AN30" s="20">
        <f>SUM(AN24:AN29)</f>
        <v>35</v>
      </c>
      <c r="AO30" s="21">
        <f>AN30/AM30</f>
        <v>0.85365853658536583</v>
      </c>
      <c r="AP30" s="19">
        <f>SUM(AP24:AP29)</f>
        <v>26</v>
      </c>
      <c r="AQ30" s="20">
        <f>SUM(AQ24:AQ29)</f>
        <v>19</v>
      </c>
      <c r="AR30" s="21">
        <f>AQ30/AP30</f>
        <v>0.73076923076923073</v>
      </c>
      <c r="AS30" s="22">
        <f>O30+R30+U30+X30+AA30+AD30+AG30+AJ30+AM30+AP30</f>
        <v>726</v>
      </c>
      <c r="AT30" s="23">
        <f>AK30+AQ30+P30+S30+V30+Y30+AB30+AE30+AH30+AN30</f>
        <v>506</v>
      </c>
      <c r="AU30" s="21">
        <f t="shared" si="22"/>
        <v>0.69696969696969702</v>
      </c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</row>
    <row r="31" spans="1:190" x14ac:dyDescent="0.2">
      <c r="H31" s="28"/>
      <c r="I31" s="28"/>
      <c r="J31" s="28"/>
      <c r="K31" s="28"/>
      <c r="L31" s="28"/>
      <c r="M31" s="28"/>
      <c r="N31" s="28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</row>
    <row r="32" spans="1:190" s="27" customFormat="1" ht="13.5" thickBot="1" x14ac:dyDescent="0.25">
      <c r="A32" s="24"/>
      <c r="B32" s="25"/>
      <c r="C32" s="25"/>
      <c r="D32" s="25"/>
      <c r="E32" s="26"/>
      <c r="F32" s="25"/>
      <c r="G32" s="25"/>
      <c r="H32" s="26"/>
      <c r="I32" s="25"/>
      <c r="J32" s="25"/>
      <c r="K32" s="26"/>
      <c r="L32" s="25"/>
      <c r="M32" s="25"/>
      <c r="N32" s="26"/>
      <c r="O32" s="25"/>
      <c r="P32" s="25"/>
      <c r="Q32" s="26"/>
      <c r="R32" s="25"/>
      <c r="S32" s="25"/>
      <c r="T32" s="26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</row>
    <row r="33" spans="1:190" x14ac:dyDescent="0.2">
      <c r="A33" s="4"/>
      <c r="B33" s="5"/>
      <c r="C33" s="50">
        <v>1997</v>
      </c>
      <c r="D33" s="51"/>
      <c r="E33" s="52"/>
      <c r="F33" s="50">
        <v>1998</v>
      </c>
      <c r="G33" s="51"/>
      <c r="H33" s="52"/>
      <c r="I33" s="50">
        <v>1999</v>
      </c>
      <c r="J33" s="51"/>
      <c r="K33" s="52"/>
      <c r="L33" s="50">
        <v>2000</v>
      </c>
      <c r="M33" s="51"/>
      <c r="N33" s="52"/>
      <c r="O33" s="50">
        <v>2001</v>
      </c>
      <c r="P33" s="51"/>
      <c r="Q33" s="52"/>
      <c r="R33" s="50">
        <v>2002</v>
      </c>
      <c r="S33" s="51"/>
      <c r="T33" s="52"/>
      <c r="U33" s="50">
        <v>2003</v>
      </c>
      <c r="V33" s="51"/>
      <c r="W33" s="52"/>
      <c r="X33" s="50">
        <v>2004</v>
      </c>
      <c r="Y33" s="51"/>
      <c r="Z33" s="52"/>
      <c r="AA33" s="50">
        <v>2005</v>
      </c>
      <c r="AB33" s="51"/>
      <c r="AC33" s="52"/>
      <c r="AD33" s="50">
        <v>2006</v>
      </c>
      <c r="AE33" s="51"/>
      <c r="AF33" s="52"/>
      <c r="AG33" s="50">
        <v>2007</v>
      </c>
      <c r="AH33" s="51"/>
      <c r="AI33" s="52"/>
      <c r="AJ33" s="50">
        <v>2008</v>
      </c>
      <c r="AK33" s="51"/>
      <c r="AL33" s="52"/>
      <c r="AM33" s="50">
        <v>2009</v>
      </c>
      <c r="AN33" s="51"/>
      <c r="AO33" s="52"/>
      <c r="AP33" s="50">
        <v>2010</v>
      </c>
      <c r="AQ33" s="51"/>
      <c r="AR33" s="52"/>
      <c r="AS33" s="55" t="s">
        <v>23</v>
      </c>
      <c r="AT33" s="56"/>
      <c r="AU33" s="57"/>
    </row>
    <row r="34" spans="1:190" x14ac:dyDescent="0.2">
      <c r="A34" s="6"/>
      <c r="B34" s="7"/>
      <c r="C34" s="8" t="s">
        <v>0</v>
      </c>
      <c r="D34" s="53" t="s">
        <v>1</v>
      </c>
      <c r="E34" s="54"/>
      <c r="F34" s="8" t="s">
        <v>0</v>
      </c>
      <c r="G34" s="53" t="s">
        <v>1</v>
      </c>
      <c r="H34" s="54"/>
      <c r="I34" s="8" t="s">
        <v>0</v>
      </c>
      <c r="J34" s="53" t="s">
        <v>1</v>
      </c>
      <c r="K34" s="54"/>
      <c r="L34" s="8" t="s">
        <v>0</v>
      </c>
      <c r="M34" s="53" t="s">
        <v>1</v>
      </c>
      <c r="N34" s="54"/>
      <c r="O34" s="8" t="s">
        <v>0</v>
      </c>
      <c r="P34" s="53" t="s">
        <v>1</v>
      </c>
      <c r="Q34" s="54"/>
      <c r="R34" s="8" t="s">
        <v>0</v>
      </c>
      <c r="S34" s="53" t="s">
        <v>1</v>
      </c>
      <c r="T34" s="54"/>
      <c r="U34" s="8" t="s">
        <v>0</v>
      </c>
      <c r="V34" s="53" t="s">
        <v>1</v>
      </c>
      <c r="W34" s="54"/>
      <c r="X34" s="8" t="s">
        <v>0</v>
      </c>
      <c r="Y34" s="53" t="s">
        <v>1</v>
      </c>
      <c r="Z34" s="54"/>
      <c r="AA34" s="8" t="s">
        <v>0</v>
      </c>
      <c r="AB34" s="53" t="s">
        <v>1</v>
      </c>
      <c r="AC34" s="54"/>
      <c r="AD34" s="8" t="s">
        <v>0</v>
      </c>
      <c r="AE34" s="53" t="s">
        <v>1</v>
      </c>
      <c r="AF34" s="54"/>
      <c r="AG34" s="8" t="s">
        <v>0</v>
      </c>
      <c r="AH34" s="53" t="s">
        <v>1</v>
      </c>
      <c r="AI34" s="54"/>
      <c r="AJ34" s="8" t="s">
        <v>0</v>
      </c>
      <c r="AK34" s="53" t="s">
        <v>1</v>
      </c>
      <c r="AL34" s="54"/>
      <c r="AM34" s="8" t="s">
        <v>0</v>
      </c>
      <c r="AN34" s="53" t="s">
        <v>1</v>
      </c>
      <c r="AO34" s="54"/>
      <c r="AP34" s="8" t="s">
        <v>0</v>
      </c>
      <c r="AQ34" s="53" t="s">
        <v>1</v>
      </c>
      <c r="AR34" s="54"/>
      <c r="AS34" s="8" t="s">
        <v>0</v>
      </c>
      <c r="AT34" s="53" t="s">
        <v>1</v>
      </c>
      <c r="AU34" s="54"/>
    </row>
    <row r="35" spans="1:190" ht="13.5" thickBot="1" x14ac:dyDescent="0.25">
      <c r="A35" s="10"/>
      <c r="B35" s="11"/>
      <c r="C35" s="10"/>
      <c r="D35" s="11" t="s">
        <v>2</v>
      </c>
      <c r="E35" s="12" t="s">
        <v>3</v>
      </c>
      <c r="F35" s="10"/>
      <c r="G35" s="11" t="s">
        <v>2</v>
      </c>
      <c r="H35" s="12" t="s">
        <v>3</v>
      </c>
      <c r="I35" s="10"/>
      <c r="J35" s="11" t="s">
        <v>2</v>
      </c>
      <c r="K35" s="12" t="s">
        <v>3</v>
      </c>
      <c r="L35" s="10"/>
      <c r="M35" s="11" t="s">
        <v>2</v>
      </c>
      <c r="N35" s="12" t="s">
        <v>3</v>
      </c>
      <c r="O35" s="10"/>
      <c r="P35" s="11" t="s">
        <v>2</v>
      </c>
      <c r="Q35" s="12" t="s">
        <v>3</v>
      </c>
      <c r="R35" s="10"/>
      <c r="S35" s="11" t="s">
        <v>2</v>
      </c>
      <c r="T35" s="12" t="s">
        <v>3</v>
      </c>
      <c r="U35" s="10"/>
      <c r="V35" s="11" t="s">
        <v>2</v>
      </c>
      <c r="W35" s="12" t="s">
        <v>3</v>
      </c>
      <c r="X35" s="10"/>
      <c r="Y35" s="11" t="s">
        <v>2</v>
      </c>
      <c r="Z35" s="12" t="s">
        <v>3</v>
      </c>
      <c r="AA35" s="10"/>
      <c r="AB35" s="11" t="s">
        <v>2</v>
      </c>
      <c r="AC35" s="12" t="s">
        <v>3</v>
      </c>
      <c r="AD35" s="10"/>
      <c r="AE35" s="11" t="s">
        <v>2</v>
      </c>
      <c r="AF35" s="12" t="s">
        <v>3</v>
      </c>
      <c r="AG35" s="10"/>
      <c r="AH35" s="11" t="s">
        <v>2</v>
      </c>
      <c r="AI35" s="12" t="s">
        <v>3</v>
      </c>
      <c r="AJ35" s="10"/>
      <c r="AK35" s="11" t="s">
        <v>2</v>
      </c>
      <c r="AL35" s="12" t="s">
        <v>3</v>
      </c>
      <c r="AM35" s="10"/>
      <c r="AN35" s="11" t="s">
        <v>2</v>
      </c>
      <c r="AO35" s="12" t="s">
        <v>3</v>
      </c>
      <c r="AP35" s="10"/>
      <c r="AQ35" s="11" t="s">
        <v>2</v>
      </c>
      <c r="AR35" s="12" t="s">
        <v>3</v>
      </c>
      <c r="AS35" s="10"/>
      <c r="AT35" s="11" t="s">
        <v>2</v>
      </c>
      <c r="AU35" s="12" t="s">
        <v>3</v>
      </c>
    </row>
    <row r="36" spans="1:190" s="40" customFormat="1" ht="14.25" customHeight="1" x14ac:dyDescent="0.2">
      <c r="A36" s="41" t="s">
        <v>24</v>
      </c>
      <c r="B36" s="34"/>
      <c r="C36" s="35"/>
      <c r="D36" s="36"/>
      <c r="E36" s="37"/>
      <c r="F36" s="35"/>
      <c r="G36" s="36"/>
      <c r="H36" s="37"/>
      <c r="I36" s="33"/>
      <c r="J36" s="34"/>
      <c r="K36" s="37"/>
      <c r="L36" s="33"/>
      <c r="M36" s="34"/>
      <c r="N36" s="37"/>
      <c r="O36" s="33"/>
      <c r="P36" s="34"/>
      <c r="Q36" s="37"/>
      <c r="R36" s="33"/>
      <c r="S36" s="34"/>
      <c r="T36" s="37"/>
      <c r="U36" s="33"/>
      <c r="V36" s="34"/>
      <c r="W36" s="37"/>
      <c r="X36" s="33"/>
      <c r="Y36" s="34"/>
      <c r="Z36" s="37"/>
      <c r="AA36" s="33"/>
      <c r="AB36" s="34"/>
      <c r="AC36" s="37"/>
      <c r="AD36" s="33"/>
      <c r="AE36" s="34"/>
      <c r="AF36" s="37"/>
      <c r="AG36" s="33"/>
      <c r="AH36" s="34"/>
      <c r="AI36" s="37"/>
      <c r="AJ36" s="33"/>
      <c r="AK36" s="34"/>
      <c r="AL36" s="42"/>
      <c r="AM36" s="33"/>
      <c r="AN36" s="34"/>
      <c r="AO36" s="42"/>
      <c r="AP36" s="36"/>
      <c r="AQ36" s="44"/>
      <c r="AR36" s="44"/>
      <c r="AS36" s="33"/>
      <c r="AT36" s="34"/>
      <c r="AU36" s="37"/>
      <c r="AV36"/>
      <c r="AW36" s="45">
        <f>SUM(AS37:AS45)</f>
        <v>4501</v>
      </c>
      <c r="AX36" s="45">
        <f>SUM(AT37:AT45)</f>
        <v>2801</v>
      </c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</row>
    <row r="37" spans="1:190" s="9" customFormat="1" x14ac:dyDescent="0.2">
      <c r="A37" s="31" t="s">
        <v>25</v>
      </c>
      <c r="B37" s="1" t="s">
        <v>5</v>
      </c>
      <c r="C37" s="14">
        <f>C24+C8</f>
        <v>94</v>
      </c>
      <c r="D37" s="2">
        <f>D24+D8</f>
        <v>64</v>
      </c>
      <c r="E37" s="15">
        <f>D37/C37</f>
        <v>0.68085106382978722</v>
      </c>
      <c r="F37" s="14">
        <f>F24+F8</f>
        <v>129</v>
      </c>
      <c r="G37" s="2">
        <f>G24+G8</f>
        <v>95</v>
      </c>
      <c r="H37" s="15">
        <f>G37/F37</f>
        <v>0.73643410852713176</v>
      </c>
      <c r="I37" s="14">
        <f>I24+I8</f>
        <v>156</v>
      </c>
      <c r="J37" s="2">
        <f>J24+J8</f>
        <v>106</v>
      </c>
      <c r="K37" s="15">
        <f>J37/I37</f>
        <v>0.67948717948717952</v>
      </c>
      <c r="L37" s="14">
        <f>L24+L8</f>
        <v>179</v>
      </c>
      <c r="M37" s="2">
        <f>M24+M8</f>
        <v>120</v>
      </c>
      <c r="N37" s="15">
        <f>M37/L37</f>
        <v>0.67039106145251393</v>
      </c>
      <c r="O37" s="14">
        <f>O24+O8</f>
        <v>164</v>
      </c>
      <c r="P37" s="2">
        <f>P24+P8</f>
        <v>103</v>
      </c>
      <c r="Q37" s="15">
        <f t="shared" ref="Q37:Q42" si="25">P37/O37</f>
        <v>0.62804878048780488</v>
      </c>
      <c r="R37" s="14">
        <f>R24+R8</f>
        <v>176</v>
      </c>
      <c r="S37" s="2">
        <f>S24+S8</f>
        <v>111</v>
      </c>
      <c r="T37" s="15">
        <f t="shared" ref="T37:T42" si="26">S37/R37</f>
        <v>0.63068181818181823</v>
      </c>
      <c r="U37" s="14">
        <f>U24+U8</f>
        <v>188</v>
      </c>
      <c r="V37" s="2">
        <f>V24+V8</f>
        <v>112</v>
      </c>
      <c r="W37" s="15">
        <f t="shared" ref="W37:W42" si="27">V37/U37</f>
        <v>0.5957446808510638</v>
      </c>
      <c r="X37" s="14">
        <f>X24+X8</f>
        <v>114</v>
      </c>
      <c r="Y37" s="2">
        <f>Y24+Y8</f>
        <v>60</v>
      </c>
      <c r="Z37" s="15">
        <f t="shared" ref="Z37:Z42" si="28">Y37/X37</f>
        <v>0.52631578947368418</v>
      </c>
      <c r="AA37" s="14">
        <f>AA24+AA8</f>
        <v>91</v>
      </c>
      <c r="AB37" s="2">
        <f>AB24+AB8</f>
        <v>53</v>
      </c>
      <c r="AC37" s="15">
        <f t="shared" ref="AC37:AC43" si="29">AB37/AA37</f>
        <v>0.58241758241758246</v>
      </c>
      <c r="AD37" s="14">
        <f>AD24+AD8</f>
        <v>153</v>
      </c>
      <c r="AE37" s="2">
        <f>AE24+AE8</f>
        <v>83</v>
      </c>
      <c r="AF37" s="15">
        <f t="shared" ref="AF37:AF43" si="30">AE37/AD37</f>
        <v>0.54248366013071891</v>
      </c>
      <c r="AG37" s="14">
        <f>AG24+AG8</f>
        <v>101</v>
      </c>
      <c r="AH37" s="2">
        <f>AH24+AH8</f>
        <v>62</v>
      </c>
      <c r="AI37" s="15">
        <f t="shared" ref="AI37:AI43" si="31">AH37/AG37</f>
        <v>0.61386138613861385</v>
      </c>
      <c r="AJ37" s="14">
        <f>AJ24+AJ8</f>
        <v>112</v>
      </c>
      <c r="AK37" s="2">
        <f>AK24+AK8</f>
        <v>62</v>
      </c>
      <c r="AL37" s="15">
        <f t="shared" ref="AL37:AL42" si="32">AK37/AJ37</f>
        <v>0.5535714285714286</v>
      </c>
      <c r="AM37" s="14">
        <f>AM24+AM8</f>
        <v>84</v>
      </c>
      <c r="AN37" s="2">
        <f>AN24+AN8</f>
        <v>60</v>
      </c>
      <c r="AO37" s="15">
        <f t="shared" ref="AO37:AO43" si="33">AN37/AM37</f>
        <v>0.7142857142857143</v>
      </c>
      <c r="AP37" s="14">
        <f>AP24+AP8</f>
        <v>97</v>
      </c>
      <c r="AQ37" s="2">
        <f>AQ24+AQ8</f>
        <v>60</v>
      </c>
      <c r="AR37" s="15">
        <f t="shared" ref="AR37:AR43" si="34">AQ37/AP37</f>
        <v>0.61855670103092786</v>
      </c>
      <c r="AS37" s="17">
        <f>O37+R37+U37+X37+AA37+AD37+AG37+AJ37+AM37+AP37</f>
        <v>1280</v>
      </c>
      <c r="AT37" s="18">
        <f>AK37+AQ37+P37+S37+V37+Y37+AB37+AE37+AH37+AN37</f>
        <v>766</v>
      </c>
      <c r="AU37" s="15">
        <f t="shared" ref="AU37:AU45" si="35">AT37/AS37</f>
        <v>0.59843749999999996</v>
      </c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</row>
    <row r="38" spans="1:190" s="40" customFormat="1" x14ac:dyDescent="0.2">
      <c r="A38" s="33" t="s">
        <v>6</v>
      </c>
      <c r="B38" s="34" t="s">
        <v>7</v>
      </c>
      <c r="C38" s="35">
        <f>C9+C25</f>
        <v>118</v>
      </c>
      <c r="D38" s="36">
        <f>D9+D25</f>
        <v>91</v>
      </c>
      <c r="E38" s="37">
        <f>D38/C38</f>
        <v>0.77118644067796616</v>
      </c>
      <c r="F38" s="35">
        <f>F9+F25</f>
        <v>111</v>
      </c>
      <c r="G38" s="36">
        <f>G9+G25</f>
        <v>76</v>
      </c>
      <c r="H38" s="37">
        <f>G38/F38</f>
        <v>0.68468468468468469</v>
      </c>
      <c r="I38" s="35">
        <f>I9+I25</f>
        <v>76</v>
      </c>
      <c r="J38" s="36">
        <f>J9+J25</f>
        <v>55</v>
      </c>
      <c r="K38" s="37">
        <f>J38/I38</f>
        <v>0.72368421052631582</v>
      </c>
      <c r="L38" s="35">
        <f>L9+L25</f>
        <v>90</v>
      </c>
      <c r="M38" s="36">
        <f>M9+M25</f>
        <v>54</v>
      </c>
      <c r="N38" s="37">
        <f>M38/L38</f>
        <v>0.6</v>
      </c>
      <c r="O38" s="35">
        <f>O9+O25</f>
        <v>81</v>
      </c>
      <c r="P38" s="36">
        <f>P9+P25</f>
        <v>62</v>
      </c>
      <c r="Q38" s="37">
        <f t="shared" si="25"/>
        <v>0.76543209876543206</v>
      </c>
      <c r="R38" s="35">
        <f>R9+R25</f>
        <v>83</v>
      </c>
      <c r="S38" s="36">
        <f>S9+S25</f>
        <v>57</v>
      </c>
      <c r="T38" s="37">
        <f t="shared" si="26"/>
        <v>0.68674698795180722</v>
      </c>
      <c r="U38" s="35">
        <f>U9+U25</f>
        <v>91</v>
      </c>
      <c r="V38" s="36">
        <f>V9+V25</f>
        <v>59</v>
      </c>
      <c r="W38" s="37">
        <f t="shared" si="27"/>
        <v>0.64835164835164838</v>
      </c>
      <c r="X38" s="35">
        <f>X9+X25</f>
        <v>94</v>
      </c>
      <c r="Y38" s="36">
        <f>Y9+Y25</f>
        <v>60</v>
      </c>
      <c r="Z38" s="37">
        <f t="shared" si="28"/>
        <v>0.63829787234042556</v>
      </c>
      <c r="AA38" s="35">
        <f>AA9+AA25</f>
        <v>94</v>
      </c>
      <c r="AB38" s="36">
        <f>AB9+AB25</f>
        <v>62</v>
      </c>
      <c r="AC38" s="37">
        <f t="shared" si="29"/>
        <v>0.65957446808510634</v>
      </c>
      <c r="AD38" s="35">
        <f>AD9+AD25</f>
        <v>140</v>
      </c>
      <c r="AE38" s="36">
        <f>AE9+AE25</f>
        <v>91</v>
      </c>
      <c r="AF38" s="37">
        <f t="shared" si="30"/>
        <v>0.65</v>
      </c>
      <c r="AG38" s="35">
        <f>AG9+AG25</f>
        <v>100</v>
      </c>
      <c r="AH38" s="36">
        <f>AH9+AH25</f>
        <v>66</v>
      </c>
      <c r="AI38" s="37">
        <f t="shared" si="31"/>
        <v>0.66</v>
      </c>
      <c r="AJ38" s="35">
        <f>AJ9+AJ25</f>
        <v>130</v>
      </c>
      <c r="AK38" s="36">
        <f>AK9+AK25</f>
        <v>73</v>
      </c>
      <c r="AL38" s="42">
        <f t="shared" si="32"/>
        <v>0.56153846153846154</v>
      </c>
      <c r="AM38" s="35">
        <f>AM9+AM25</f>
        <v>84</v>
      </c>
      <c r="AN38" s="36">
        <f>AN9+AN25</f>
        <v>50</v>
      </c>
      <c r="AO38" s="42">
        <f t="shared" si="33"/>
        <v>0.59523809523809523</v>
      </c>
      <c r="AP38" s="35">
        <f>AP9+AP25</f>
        <v>73</v>
      </c>
      <c r="AQ38" s="36">
        <f>AQ9+AQ25</f>
        <v>48</v>
      </c>
      <c r="AR38" s="42">
        <f t="shared" si="34"/>
        <v>0.65753424657534243</v>
      </c>
      <c r="AS38" s="38">
        <f t="shared" ref="AS38:AS46" si="36">O38+R38+U38+X38+AA38+AD38+AG38+AJ38+AM38+AP38</f>
        <v>970</v>
      </c>
      <c r="AT38" s="39">
        <f>AK38+AQ38+P38+S38+V38+Y38+AB38+AE38+AH38+AN38</f>
        <v>628</v>
      </c>
      <c r="AU38" s="37">
        <f t="shared" si="35"/>
        <v>0.64742268041237117</v>
      </c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</row>
    <row r="39" spans="1:190" s="9" customFormat="1" x14ac:dyDescent="0.2">
      <c r="A39" s="16" t="s">
        <v>8</v>
      </c>
      <c r="B39" s="1" t="s">
        <v>9</v>
      </c>
      <c r="C39" s="14">
        <f>C10</f>
        <v>0</v>
      </c>
      <c r="D39" s="2">
        <f>D10</f>
        <v>0</v>
      </c>
      <c r="E39" s="15"/>
      <c r="F39" s="14">
        <f>F10</f>
        <v>0</v>
      </c>
      <c r="G39" s="2">
        <f>G10</f>
        <v>0</v>
      </c>
      <c r="H39" s="15"/>
      <c r="I39" s="14">
        <f>I10</f>
        <v>0</v>
      </c>
      <c r="J39" s="2">
        <f>J10</f>
        <v>0</v>
      </c>
      <c r="K39" s="15"/>
      <c r="L39" s="14">
        <f>L10</f>
        <v>0</v>
      </c>
      <c r="M39" s="2">
        <f>M10</f>
        <v>0</v>
      </c>
      <c r="N39" s="15"/>
      <c r="O39" s="14">
        <f>O10</f>
        <v>10</v>
      </c>
      <c r="P39" s="2">
        <f>P10</f>
        <v>6</v>
      </c>
      <c r="Q39" s="15">
        <f t="shared" si="25"/>
        <v>0.6</v>
      </c>
      <c r="R39" s="14">
        <f>R10</f>
        <v>9</v>
      </c>
      <c r="S39" s="2">
        <f>S10</f>
        <v>5</v>
      </c>
      <c r="T39" s="15">
        <f t="shared" si="26"/>
        <v>0.55555555555555558</v>
      </c>
      <c r="U39" s="14">
        <f>U10</f>
        <v>22</v>
      </c>
      <c r="V39" s="2">
        <f>V10</f>
        <v>18</v>
      </c>
      <c r="W39" s="15">
        <f t="shared" si="27"/>
        <v>0.81818181818181823</v>
      </c>
      <c r="X39" s="14">
        <f>X10</f>
        <v>25</v>
      </c>
      <c r="Y39" s="2">
        <f>Y10</f>
        <v>16</v>
      </c>
      <c r="Z39" s="15">
        <f t="shared" si="28"/>
        <v>0.64</v>
      </c>
      <c r="AA39" s="14">
        <f>AA10</f>
        <v>29</v>
      </c>
      <c r="AB39" s="2">
        <f>AB10</f>
        <v>18</v>
      </c>
      <c r="AC39" s="15">
        <f t="shared" si="29"/>
        <v>0.62068965517241381</v>
      </c>
      <c r="AD39" s="14">
        <f>AD10</f>
        <v>30</v>
      </c>
      <c r="AE39" s="2">
        <f>AE10</f>
        <v>27</v>
      </c>
      <c r="AF39" s="15">
        <f t="shared" si="30"/>
        <v>0.9</v>
      </c>
      <c r="AG39" s="14">
        <f>AG10</f>
        <v>26</v>
      </c>
      <c r="AH39" s="2">
        <f>AH10</f>
        <v>21</v>
      </c>
      <c r="AI39" s="15">
        <f t="shared" si="31"/>
        <v>0.80769230769230771</v>
      </c>
      <c r="AJ39" s="14">
        <f>AJ10</f>
        <v>37</v>
      </c>
      <c r="AK39" s="2">
        <f>AK10</f>
        <v>27</v>
      </c>
      <c r="AL39" s="15">
        <f t="shared" si="32"/>
        <v>0.72972972972972971</v>
      </c>
      <c r="AM39" s="14">
        <f>AM10</f>
        <v>29</v>
      </c>
      <c r="AN39" s="2">
        <f>AN10</f>
        <v>23</v>
      </c>
      <c r="AO39" s="15">
        <f t="shared" si="33"/>
        <v>0.7931034482758621</v>
      </c>
      <c r="AP39" s="14">
        <f>AP10</f>
        <v>21</v>
      </c>
      <c r="AQ39" s="2">
        <f>AQ10</f>
        <v>18</v>
      </c>
      <c r="AR39" s="15">
        <f t="shared" si="34"/>
        <v>0.8571428571428571</v>
      </c>
      <c r="AS39" s="17">
        <f t="shared" si="36"/>
        <v>238</v>
      </c>
      <c r="AT39" s="18">
        <f t="shared" ref="AT39:AT45" si="37">AK39+AQ39+P39+S39+V39+Y39+AB39+AE39+AH39+AN39</f>
        <v>179</v>
      </c>
      <c r="AU39" s="15">
        <f t="shared" si="35"/>
        <v>0.75210084033613445</v>
      </c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</row>
    <row r="40" spans="1:190" s="40" customFormat="1" x14ac:dyDescent="0.2">
      <c r="A40" s="33" t="s">
        <v>10</v>
      </c>
      <c r="B40" s="34" t="s">
        <v>11</v>
      </c>
      <c r="C40" s="35">
        <f>C26+C11</f>
        <v>7</v>
      </c>
      <c r="D40" s="36">
        <f>D26+D11</f>
        <v>6</v>
      </c>
      <c r="E40" s="37">
        <f>D40/C40</f>
        <v>0.8571428571428571</v>
      </c>
      <c r="F40" s="35">
        <f>F26+F11</f>
        <v>7</v>
      </c>
      <c r="G40" s="36">
        <f>G26+G11</f>
        <v>3</v>
      </c>
      <c r="H40" s="37">
        <f>G40/F40</f>
        <v>0.42857142857142855</v>
      </c>
      <c r="I40" s="35">
        <f>I26+I11</f>
        <v>10</v>
      </c>
      <c r="J40" s="36">
        <f>J26+J11</f>
        <v>5</v>
      </c>
      <c r="K40" s="37">
        <f>J40/I40</f>
        <v>0.5</v>
      </c>
      <c r="L40" s="35">
        <f>L26+L11</f>
        <v>13</v>
      </c>
      <c r="M40" s="36">
        <f>M26+M11</f>
        <v>8</v>
      </c>
      <c r="N40" s="37">
        <f>M40/L40</f>
        <v>0.61538461538461542</v>
      </c>
      <c r="O40" s="35">
        <f>O26+O11</f>
        <v>3</v>
      </c>
      <c r="P40" s="36">
        <f>P26+P11</f>
        <v>1</v>
      </c>
      <c r="Q40" s="37">
        <f t="shared" si="25"/>
        <v>0.33333333333333331</v>
      </c>
      <c r="R40" s="35">
        <f>R26+R11</f>
        <v>9</v>
      </c>
      <c r="S40" s="36">
        <f>S26+S11</f>
        <v>7</v>
      </c>
      <c r="T40" s="37">
        <f t="shared" si="26"/>
        <v>0.77777777777777779</v>
      </c>
      <c r="U40" s="35">
        <f>U26+U11</f>
        <v>4</v>
      </c>
      <c r="V40" s="36">
        <f>V26+V11</f>
        <v>3</v>
      </c>
      <c r="W40" s="37">
        <f t="shared" si="27"/>
        <v>0.75</v>
      </c>
      <c r="X40" s="35">
        <f>X26+X11</f>
        <v>5</v>
      </c>
      <c r="Y40" s="36">
        <f>Y26+Y11</f>
        <v>4</v>
      </c>
      <c r="Z40" s="37">
        <f t="shared" si="28"/>
        <v>0.8</v>
      </c>
      <c r="AA40" s="35">
        <f>AA26+AA11</f>
        <v>8</v>
      </c>
      <c r="AB40" s="36">
        <f>AB26+AB11</f>
        <v>5</v>
      </c>
      <c r="AC40" s="37">
        <f t="shared" si="29"/>
        <v>0.625</v>
      </c>
      <c r="AD40" s="35">
        <f>AD26+AD11</f>
        <v>8</v>
      </c>
      <c r="AE40" s="36">
        <f>AE26+AE11</f>
        <v>5</v>
      </c>
      <c r="AF40" s="37">
        <f t="shared" si="30"/>
        <v>0.625</v>
      </c>
      <c r="AG40" s="35">
        <f>AG26+AG11</f>
        <v>13</v>
      </c>
      <c r="AH40" s="36">
        <f>AH26+AH11</f>
        <v>9</v>
      </c>
      <c r="AI40" s="37">
        <f t="shared" si="31"/>
        <v>0.69230769230769229</v>
      </c>
      <c r="AJ40" s="35">
        <f>AJ26+AJ11</f>
        <v>11</v>
      </c>
      <c r="AK40" s="36">
        <f>AK26+AK11</f>
        <v>9</v>
      </c>
      <c r="AL40" s="42">
        <f t="shared" si="32"/>
        <v>0.81818181818181823</v>
      </c>
      <c r="AM40" s="35">
        <f>AM26+AM11</f>
        <v>20</v>
      </c>
      <c r="AN40" s="36">
        <f>AN26+AN11</f>
        <v>11</v>
      </c>
      <c r="AO40" s="42">
        <f t="shared" si="33"/>
        <v>0.55000000000000004</v>
      </c>
      <c r="AP40" s="35">
        <f>AP26+AP11</f>
        <v>15</v>
      </c>
      <c r="AQ40" s="36">
        <f>AQ26+AQ11</f>
        <v>9</v>
      </c>
      <c r="AR40" s="42">
        <f t="shared" si="34"/>
        <v>0.6</v>
      </c>
      <c r="AS40" s="38">
        <f t="shared" si="36"/>
        <v>96</v>
      </c>
      <c r="AT40" s="39">
        <f t="shared" si="37"/>
        <v>63</v>
      </c>
      <c r="AU40" s="37">
        <f t="shared" si="35"/>
        <v>0.65625</v>
      </c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</row>
    <row r="41" spans="1:190" s="9" customFormat="1" x14ac:dyDescent="0.2">
      <c r="A41" s="16" t="s">
        <v>12</v>
      </c>
      <c r="B41" s="1" t="s">
        <v>13</v>
      </c>
      <c r="C41" s="14">
        <f>C12+C27</f>
        <v>37</v>
      </c>
      <c r="D41" s="2">
        <f>D12+D27</f>
        <v>32</v>
      </c>
      <c r="E41" s="15">
        <f>D41/C41</f>
        <v>0.86486486486486491</v>
      </c>
      <c r="F41" s="14">
        <f>F12+F27</f>
        <v>58</v>
      </c>
      <c r="G41" s="2">
        <f>G12+G27</f>
        <v>43</v>
      </c>
      <c r="H41" s="15">
        <f>G41/F41</f>
        <v>0.74137931034482762</v>
      </c>
      <c r="I41" s="14">
        <f>I12+I27</f>
        <v>59</v>
      </c>
      <c r="J41" s="2">
        <f>J12+J27</f>
        <v>35</v>
      </c>
      <c r="K41" s="15">
        <f>J41/I41</f>
        <v>0.59322033898305082</v>
      </c>
      <c r="L41" s="14">
        <f>L12+L27</f>
        <v>63</v>
      </c>
      <c r="M41" s="2">
        <f>M12+M27</f>
        <v>45</v>
      </c>
      <c r="N41" s="15">
        <f>M41/L41</f>
        <v>0.7142857142857143</v>
      </c>
      <c r="O41" s="14">
        <f>O12+O27</f>
        <v>51</v>
      </c>
      <c r="P41" s="2">
        <f>P12+P27</f>
        <v>41</v>
      </c>
      <c r="Q41" s="15">
        <f t="shared" si="25"/>
        <v>0.80392156862745101</v>
      </c>
      <c r="R41" s="14">
        <f>R12+R27</f>
        <v>51</v>
      </c>
      <c r="S41" s="2">
        <f>S12+S27</f>
        <v>36</v>
      </c>
      <c r="T41" s="15">
        <f t="shared" si="26"/>
        <v>0.70588235294117652</v>
      </c>
      <c r="U41" s="14">
        <f>U12+U27</f>
        <v>43</v>
      </c>
      <c r="V41" s="2">
        <f>V12+V27</f>
        <v>23</v>
      </c>
      <c r="W41" s="15">
        <f t="shared" si="27"/>
        <v>0.53488372093023251</v>
      </c>
      <c r="X41" s="14">
        <f>X12+X27</f>
        <v>45</v>
      </c>
      <c r="Y41" s="2">
        <f>Y12+Y27</f>
        <v>26</v>
      </c>
      <c r="Z41" s="15">
        <f t="shared" si="28"/>
        <v>0.57777777777777772</v>
      </c>
      <c r="AA41" s="14">
        <f>AA12+AA27</f>
        <v>63</v>
      </c>
      <c r="AB41" s="2">
        <f>AB12+AB27</f>
        <v>32</v>
      </c>
      <c r="AC41" s="15">
        <f t="shared" si="29"/>
        <v>0.50793650793650791</v>
      </c>
      <c r="AD41" s="14">
        <f>AD12+AD27</f>
        <v>92</v>
      </c>
      <c r="AE41" s="2">
        <f>AE12+AE27</f>
        <v>55</v>
      </c>
      <c r="AF41" s="15">
        <f t="shared" si="30"/>
        <v>0.59782608695652173</v>
      </c>
      <c r="AG41" s="14">
        <f>AG12+AG27</f>
        <v>90</v>
      </c>
      <c r="AH41" s="2">
        <f>AH12+AH27</f>
        <v>54</v>
      </c>
      <c r="AI41" s="15">
        <f t="shared" si="31"/>
        <v>0.6</v>
      </c>
      <c r="AJ41" s="14">
        <f>AJ12+AJ27</f>
        <v>90</v>
      </c>
      <c r="AK41" s="2">
        <f>AK12+AK27</f>
        <v>65</v>
      </c>
      <c r="AL41" s="15">
        <f t="shared" si="32"/>
        <v>0.72222222222222221</v>
      </c>
      <c r="AM41" s="14">
        <f>AM12+AM27</f>
        <v>54</v>
      </c>
      <c r="AN41" s="2">
        <f>AN12+AN27</f>
        <v>33</v>
      </c>
      <c r="AO41" s="15">
        <f t="shared" si="33"/>
        <v>0.61111111111111116</v>
      </c>
      <c r="AP41" s="14">
        <f>AP12+AP27</f>
        <v>35</v>
      </c>
      <c r="AQ41" s="2">
        <f>AQ12+AQ27</f>
        <v>22</v>
      </c>
      <c r="AR41" s="15">
        <f t="shared" si="34"/>
        <v>0.62857142857142856</v>
      </c>
      <c r="AS41" s="17">
        <f t="shared" si="36"/>
        <v>614</v>
      </c>
      <c r="AT41" s="18">
        <f t="shared" si="37"/>
        <v>387</v>
      </c>
      <c r="AU41" s="15">
        <f t="shared" si="35"/>
        <v>0.63029315960912047</v>
      </c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</row>
    <row r="42" spans="1:190" s="40" customFormat="1" x14ac:dyDescent="0.2">
      <c r="A42" s="33" t="s">
        <v>14</v>
      </c>
      <c r="B42" s="34" t="s">
        <v>15</v>
      </c>
      <c r="C42" s="35">
        <f>C28+C13</f>
        <v>79</v>
      </c>
      <c r="D42" s="36">
        <f>D28+D13</f>
        <v>54</v>
      </c>
      <c r="E42" s="37">
        <f>D42/C42</f>
        <v>0.68354430379746833</v>
      </c>
      <c r="F42" s="35">
        <f>F28+F13</f>
        <v>70</v>
      </c>
      <c r="G42" s="36">
        <f>G28+G13</f>
        <v>47</v>
      </c>
      <c r="H42" s="37">
        <f>G42/F42</f>
        <v>0.67142857142857137</v>
      </c>
      <c r="I42" s="35">
        <f>I28+I13</f>
        <v>64</v>
      </c>
      <c r="J42" s="36">
        <f>J28+J13</f>
        <v>35</v>
      </c>
      <c r="K42" s="37">
        <f>J42/I42</f>
        <v>0.546875</v>
      </c>
      <c r="L42" s="35">
        <f>L28+L13</f>
        <v>63</v>
      </c>
      <c r="M42" s="36">
        <f>M28+M13</f>
        <v>42</v>
      </c>
      <c r="N42" s="37">
        <f>M42/L42</f>
        <v>0.66666666666666663</v>
      </c>
      <c r="O42" s="35">
        <f>O28+O13</f>
        <v>59</v>
      </c>
      <c r="P42" s="36">
        <f>P28+P13</f>
        <v>39</v>
      </c>
      <c r="Q42" s="37">
        <f t="shared" si="25"/>
        <v>0.66101694915254239</v>
      </c>
      <c r="R42" s="35">
        <f>R28+R13</f>
        <v>68</v>
      </c>
      <c r="S42" s="36">
        <f>S28+S13</f>
        <v>45</v>
      </c>
      <c r="T42" s="37">
        <f t="shared" si="26"/>
        <v>0.66176470588235292</v>
      </c>
      <c r="U42" s="35">
        <f>U28+U13</f>
        <v>62</v>
      </c>
      <c r="V42" s="36">
        <f>V28+V13</f>
        <v>38</v>
      </c>
      <c r="W42" s="37">
        <f t="shared" si="27"/>
        <v>0.61290322580645162</v>
      </c>
      <c r="X42" s="35">
        <f>X28+X13</f>
        <v>76</v>
      </c>
      <c r="Y42" s="36">
        <f>Y28+Y13</f>
        <v>42</v>
      </c>
      <c r="Z42" s="37">
        <f t="shared" si="28"/>
        <v>0.55263157894736847</v>
      </c>
      <c r="AA42" s="35">
        <f>AA28+AA13</f>
        <v>133</v>
      </c>
      <c r="AB42" s="36">
        <f>AB28+AB13</f>
        <v>85</v>
      </c>
      <c r="AC42" s="37">
        <f t="shared" si="29"/>
        <v>0.63909774436090228</v>
      </c>
      <c r="AD42" s="35">
        <f>AD28+AD13</f>
        <v>134</v>
      </c>
      <c r="AE42" s="36">
        <f>AE28+AE13</f>
        <v>79</v>
      </c>
      <c r="AF42" s="37">
        <f t="shared" si="30"/>
        <v>0.58955223880597019</v>
      </c>
      <c r="AG42" s="35">
        <f>AG28+AG13</f>
        <v>99</v>
      </c>
      <c r="AH42" s="36">
        <f>AH28+AH13</f>
        <v>48</v>
      </c>
      <c r="AI42" s="37">
        <f t="shared" si="31"/>
        <v>0.48484848484848486</v>
      </c>
      <c r="AJ42" s="35">
        <f>AJ28+AJ13</f>
        <v>64</v>
      </c>
      <c r="AK42" s="36">
        <f>AK28+AK13</f>
        <v>34</v>
      </c>
      <c r="AL42" s="42">
        <f t="shared" si="32"/>
        <v>0.53125</v>
      </c>
      <c r="AM42" s="35">
        <f>AM28+AM13</f>
        <v>60</v>
      </c>
      <c r="AN42" s="36">
        <f>AN28+AN13</f>
        <v>38</v>
      </c>
      <c r="AO42" s="42">
        <f t="shared" si="33"/>
        <v>0.6333333333333333</v>
      </c>
      <c r="AP42" s="35">
        <f>AP28+AP13</f>
        <v>35</v>
      </c>
      <c r="AQ42" s="36">
        <f>AQ28+AQ13</f>
        <v>19</v>
      </c>
      <c r="AR42" s="42">
        <f t="shared" si="34"/>
        <v>0.54285714285714282</v>
      </c>
      <c r="AS42" s="38">
        <f t="shared" si="36"/>
        <v>790</v>
      </c>
      <c r="AT42" s="39">
        <f t="shared" si="37"/>
        <v>467</v>
      </c>
      <c r="AU42" s="37">
        <f t="shared" si="35"/>
        <v>0.59113924050632916</v>
      </c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</row>
    <row r="43" spans="1:190" s="9" customFormat="1" x14ac:dyDescent="0.2">
      <c r="A43" s="16" t="s">
        <v>16</v>
      </c>
      <c r="B43" s="1" t="s">
        <v>17</v>
      </c>
      <c r="C43" s="14">
        <f>C14</f>
        <v>0</v>
      </c>
      <c r="D43" s="2">
        <f>D14</f>
        <v>0</v>
      </c>
      <c r="E43" s="15"/>
      <c r="F43" s="14">
        <f>F14</f>
        <v>0</v>
      </c>
      <c r="G43" s="2">
        <f>G14</f>
        <v>0</v>
      </c>
      <c r="H43" s="15"/>
      <c r="I43" s="14">
        <f>I14</f>
        <v>0</v>
      </c>
      <c r="J43" s="2">
        <f>J14</f>
        <v>0</v>
      </c>
      <c r="K43" s="15"/>
      <c r="L43" s="14">
        <f>L14</f>
        <v>0</v>
      </c>
      <c r="M43" s="2">
        <f>M14</f>
        <v>0</v>
      </c>
      <c r="N43" s="15"/>
      <c r="O43" s="14">
        <f>O14</f>
        <v>0</v>
      </c>
      <c r="P43" s="2">
        <f>P14</f>
        <v>0</v>
      </c>
      <c r="Q43" s="15"/>
      <c r="R43" s="14">
        <f>R14</f>
        <v>0</v>
      </c>
      <c r="S43" s="2">
        <f>S14</f>
        <v>0</v>
      </c>
      <c r="T43" s="15"/>
      <c r="U43" s="14">
        <f>U14</f>
        <v>0</v>
      </c>
      <c r="V43" s="2">
        <f>V14</f>
        <v>0</v>
      </c>
      <c r="W43" s="15"/>
      <c r="X43" s="14">
        <f>X14</f>
        <v>0</v>
      </c>
      <c r="Y43" s="2">
        <f>Y14</f>
        <v>0</v>
      </c>
      <c r="Z43" s="15"/>
      <c r="AA43" s="14">
        <f>AA14</f>
        <v>1</v>
      </c>
      <c r="AB43" s="2">
        <f>AB14</f>
        <v>0</v>
      </c>
      <c r="AC43" s="15">
        <f t="shared" si="29"/>
        <v>0</v>
      </c>
      <c r="AD43" s="14">
        <f>AD14</f>
        <v>6</v>
      </c>
      <c r="AE43" s="2">
        <f>AE14</f>
        <v>4</v>
      </c>
      <c r="AF43" s="15">
        <f t="shared" si="30"/>
        <v>0.66666666666666663</v>
      </c>
      <c r="AG43" s="14">
        <f>AG14</f>
        <v>4</v>
      </c>
      <c r="AH43" s="2">
        <f>AH14</f>
        <v>1</v>
      </c>
      <c r="AI43" s="15">
        <f t="shared" si="31"/>
        <v>0.25</v>
      </c>
      <c r="AJ43" s="14"/>
      <c r="AK43" s="2"/>
      <c r="AL43" s="15"/>
      <c r="AM43" s="14">
        <f>AM14</f>
        <v>3</v>
      </c>
      <c r="AN43" s="2">
        <f>AN14</f>
        <v>2</v>
      </c>
      <c r="AO43" s="46">
        <f t="shared" si="33"/>
        <v>0.66666666666666663</v>
      </c>
      <c r="AP43" s="14">
        <f>AP14</f>
        <v>2</v>
      </c>
      <c r="AQ43" s="2">
        <f>AQ14</f>
        <v>1</v>
      </c>
      <c r="AR43" s="46">
        <f t="shared" si="34"/>
        <v>0.5</v>
      </c>
      <c r="AS43" s="17">
        <f t="shared" si="36"/>
        <v>16</v>
      </c>
      <c r="AT43" s="18">
        <f t="shared" si="37"/>
        <v>8</v>
      </c>
      <c r="AU43" s="15">
        <f t="shared" si="35"/>
        <v>0.5</v>
      </c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</row>
    <row r="44" spans="1:190" s="40" customFormat="1" x14ac:dyDescent="0.2">
      <c r="A44" s="33" t="s">
        <v>18</v>
      </c>
      <c r="B44" s="34" t="s">
        <v>19</v>
      </c>
      <c r="C44" s="35">
        <f>C15+C29</f>
        <v>33</v>
      </c>
      <c r="D44" s="36">
        <f>D15+D29</f>
        <v>25</v>
      </c>
      <c r="E44" s="37">
        <f>D44/C44</f>
        <v>0.75757575757575757</v>
      </c>
      <c r="F44" s="35">
        <f>F15+F29</f>
        <v>35</v>
      </c>
      <c r="G44" s="36">
        <f>G15+G29</f>
        <v>23</v>
      </c>
      <c r="H44" s="37">
        <f>G44/F44</f>
        <v>0.65714285714285714</v>
      </c>
      <c r="I44" s="35">
        <f>I15+I29</f>
        <v>29</v>
      </c>
      <c r="J44" s="36">
        <f>J15+J29</f>
        <v>17</v>
      </c>
      <c r="K44" s="37">
        <f>J44/I44</f>
        <v>0.58620689655172409</v>
      </c>
      <c r="L44" s="35">
        <f>L15+L29</f>
        <v>33</v>
      </c>
      <c r="M44" s="36">
        <f>M15+M29</f>
        <v>18</v>
      </c>
      <c r="N44" s="37">
        <f>M44/L44</f>
        <v>0.54545454545454541</v>
      </c>
      <c r="O44" s="35">
        <f>O15+O29</f>
        <v>33</v>
      </c>
      <c r="P44" s="36">
        <f>P15+P29</f>
        <v>23</v>
      </c>
      <c r="Q44" s="37">
        <f>P44/O44</f>
        <v>0.69696969696969702</v>
      </c>
      <c r="R44" s="35">
        <f>R15+R29</f>
        <v>29</v>
      </c>
      <c r="S44" s="36">
        <f>S15+S29</f>
        <v>15</v>
      </c>
      <c r="T44" s="37">
        <f>S44/R44</f>
        <v>0.51724137931034486</v>
      </c>
      <c r="U44" s="35">
        <f>U15+U29</f>
        <v>41</v>
      </c>
      <c r="V44" s="36">
        <f>V15+V29</f>
        <v>26</v>
      </c>
      <c r="W44" s="37">
        <f>V44/U44</f>
        <v>0.63414634146341464</v>
      </c>
      <c r="X44" s="35">
        <f>X15+X29</f>
        <v>43</v>
      </c>
      <c r="Y44" s="36">
        <f>Y15+Y29</f>
        <v>28</v>
      </c>
      <c r="Z44" s="37">
        <f>Y44/X44</f>
        <v>0.65116279069767447</v>
      </c>
      <c r="AA44" s="35">
        <f>AA15+AA29</f>
        <v>54</v>
      </c>
      <c r="AB44" s="36">
        <f>AB15+AB29</f>
        <v>25</v>
      </c>
      <c r="AC44" s="37">
        <f>AB44/AA44</f>
        <v>0.46296296296296297</v>
      </c>
      <c r="AD44" s="35">
        <f>AD15+AD29</f>
        <v>51</v>
      </c>
      <c r="AE44" s="36">
        <f>AE15+AE29</f>
        <v>37</v>
      </c>
      <c r="AF44" s="37">
        <f>AE44/AD44</f>
        <v>0.72549019607843135</v>
      </c>
      <c r="AG44" s="35">
        <f>AG15+AG29</f>
        <v>44</v>
      </c>
      <c r="AH44" s="36">
        <f>AH15+AH29</f>
        <v>25</v>
      </c>
      <c r="AI44" s="37">
        <f>AH44/AG44</f>
        <v>0.56818181818181823</v>
      </c>
      <c r="AJ44" s="35">
        <f>AJ15+AJ29</f>
        <v>54</v>
      </c>
      <c r="AK44" s="36">
        <f>AK15+AK29</f>
        <v>30</v>
      </c>
      <c r="AL44" s="42">
        <f>AK44/AJ44</f>
        <v>0.55555555555555558</v>
      </c>
      <c r="AM44" s="35">
        <f>AM15+AM29</f>
        <v>41</v>
      </c>
      <c r="AN44" s="36">
        <f>AN15+AN29</f>
        <v>22</v>
      </c>
      <c r="AO44" s="42">
        <f>AN44/AM44</f>
        <v>0.53658536585365857</v>
      </c>
      <c r="AP44" s="35">
        <f>AP15+AP29</f>
        <v>39</v>
      </c>
      <c r="AQ44" s="36">
        <f>AQ15+AQ29</f>
        <v>27</v>
      </c>
      <c r="AR44" s="42">
        <f>AQ44/AP44</f>
        <v>0.69230769230769229</v>
      </c>
      <c r="AS44" s="38">
        <f t="shared" si="36"/>
        <v>429</v>
      </c>
      <c r="AT44" s="39">
        <f t="shared" si="37"/>
        <v>258</v>
      </c>
      <c r="AU44" s="37">
        <f t="shared" si="35"/>
        <v>0.60139860139860135</v>
      </c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</row>
    <row r="45" spans="1:190" s="9" customFormat="1" ht="13.5" thickBot="1" x14ac:dyDescent="0.25">
      <c r="A45" s="16" t="s">
        <v>20</v>
      </c>
      <c r="B45" s="1" t="s">
        <v>21</v>
      </c>
      <c r="C45" s="30">
        <f>C16</f>
        <v>0</v>
      </c>
      <c r="D45" s="2">
        <f>D16</f>
        <v>0</v>
      </c>
      <c r="E45" s="15"/>
      <c r="F45" s="30">
        <f>F16</f>
        <v>0</v>
      </c>
      <c r="G45" s="2">
        <f>G16</f>
        <v>0</v>
      </c>
      <c r="H45" s="15"/>
      <c r="I45" s="30">
        <f>I16</f>
        <v>0</v>
      </c>
      <c r="J45" s="2">
        <f>J16</f>
        <v>0</v>
      </c>
      <c r="K45" s="15"/>
      <c r="L45" s="30">
        <f>L16</f>
        <v>0</v>
      </c>
      <c r="M45" s="2">
        <f>M16</f>
        <v>0</v>
      </c>
      <c r="N45" s="15"/>
      <c r="O45" s="30">
        <f>O16</f>
        <v>3</v>
      </c>
      <c r="P45" s="2">
        <f>P16</f>
        <v>2</v>
      </c>
      <c r="Q45" s="15">
        <f>P45/O45</f>
        <v>0.66666666666666663</v>
      </c>
      <c r="R45" s="30">
        <f>R16</f>
        <v>1</v>
      </c>
      <c r="S45" s="2">
        <f>S16</f>
        <v>0</v>
      </c>
      <c r="T45" s="15">
        <f>S45/R45</f>
        <v>0</v>
      </c>
      <c r="U45" s="30">
        <f>U16</f>
        <v>3</v>
      </c>
      <c r="V45" s="2">
        <f>V16</f>
        <v>3</v>
      </c>
      <c r="W45" s="15">
        <f>V45/U45</f>
        <v>1</v>
      </c>
      <c r="X45" s="30">
        <f>X16</f>
        <v>5</v>
      </c>
      <c r="Y45" s="2">
        <f>Y16</f>
        <v>3</v>
      </c>
      <c r="Z45" s="15">
        <f>Y45/X45</f>
        <v>0.6</v>
      </c>
      <c r="AA45" s="30">
        <f>AA16</f>
        <v>15</v>
      </c>
      <c r="AB45" s="2">
        <f>AB16</f>
        <v>8</v>
      </c>
      <c r="AC45" s="15">
        <f>AB45/AA45</f>
        <v>0.53333333333333333</v>
      </c>
      <c r="AD45" s="30">
        <f>AD16</f>
        <v>7</v>
      </c>
      <c r="AE45" s="2">
        <f>AE16</f>
        <v>3</v>
      </c>
      <c r="AF45" s="15">
        <f>AE45/AD45</f>
        <v>0.42857142857142855</v>
      </c>
      <c r="AG45" s="30">
        <f>AG16</f>
        <v>6</v>
      </c>
      <c r="AH45" s="2">
        <f>AH16</f>
        <v>5</v>
      </c>
      <c r="AI45" s="15">
        <f>AH45/AG45</f>
        <v>0.83333333333333337</v>
      </c>
      <c r="AJ45" s="30">
        <f>AJ16</f>
        <v>10</v>
      </c>
      <c r="AK45" s="2">
        <f>AK16</f>
        <v>9</v>
      </c>
      <c r="AL45" s="15">
        <f>AK45/AJ45</f>
        <v>0.9</v>
      </c>
      <c r="AM45" s="30">
        <f>AM16</f>
        <v>6</v>
      </c>
      <c r="AN45" s="2">
        <f>AN16</f>
        <v>5</v>
      </c>
      <c r="AO45" s="15">
        <f>AN45/AM45</f>
        <v>0.83333333333333337</v>
      </c>
      <c r="AP45" s="30">
        <f>AP16</f>
        <v>12</v>
      </c>
      <c r="AQ45" s="2">
        <f>AQ16</f>
        <v>7</v>
      </c>
      <c r="AR45" s="15">
        <f>AQ45/AP45</f>
        <v>0.58333333333333337</v>
      </c>
      <c r="AS45" s="17">
        <f t="shared" si="36"/>
        <v>68</v>
      </c>
      <c r="AT45" s="18">
        <f t="shared" si="37"/>
        <v>45</v>
      </c>
      <c r="AU45" s="15">
        <f t="shared" si="35"/>
        <v>0.66176470588235292</v>
      </c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</row>
    <row r="46" spans="1:190" s="20" customFormat="1" ht="13.5" thickBot="1" x14ac:dyDescent="0.25">
      <c r="A46" s="19" t="s">
        <v>0</v>
      </c>
      <c r="C46" s="29">
        <f>SUM(C37:C45)</f>
        <v>368</v>
      </c>
      <c r="D46" s="20">
        <f>SUM(D37:D45)</f>
        <v>272</v>
      </c>
      <c r="E46" s="21">
        <f>D46/C46</f>
        <v>0.73913043478260865</v>
      </c>
      <c r="F46" s="19">
        <f>SUM(F37:F45)</f>
        <v>410</v>
      </c>
      <c r="G46" s="20">
        <f>SUM(G37:G45)</f>
        <v>287</v>
      </c>
      <c r="H46" s="21">
        <f>G46/F46</f>
        <v>0.7</v>
      </c>
      <c r="I46" s="19">
        <f>SUM(I37:I45)</f>
        <v>394</v>
      </c>
      <c r="J46" s="20">
        <f>SUM(J37:J45)</f>
        <v>253</v>
      </c>
      <c r="K46" s="21">
        <f>J46/I46</f>
        <v>0.64213197969543145</v>
      </c>
      <c r="L46" s="19">
        <f>SUM(L37:L45)</f>
        <v>441</v>
      </c>
      <c r="M46" s="20">
        <f>SUM(M37:M45)</f>
        <v>287</v>
      </c>
      <c r="N46" s="21">
        <f>M46/L46</f>
        <v>0.65079365079365081</v>
      </c>
      <c r="O46" s="19">
        <f>SUM(O37:O45)</f>
        <v>404</v>
      </c>
      <c r="P46" s="20">
        <f>SUM(P37:P45)</f>
        <v>277</v>
      </c>
      <c r="Q46" s="21">
        <f>P46/O46</f>
        <v>0.6856435643564357</v>
      </c>
      <c r="R46" s="19">
        <f>SUM(R37:R45)</f>
        <v>426</v>
      </c>
      <c r="S46" s="20">
        <f>SUM(S37:S45)</f>
        <v>276</v>
      </c>
      <c r="T46" s="21">
        <f>S46/R46</f>
        <v>0.647887323943662</v>
      </c>
      <c r="U46" s="19">
        <f>SUM(U37:U45)</f>
        <v>454</v>
      </c>
      <c r="V46" s="20">
        <f>SUM(V37:V45)</f>
        <v>282</v>
      </c>
      <c r="W46" s="21">
        <f>V46/U46</f>
        <v>0.62114537444933926</v>
      </c>
      <c r="X46" s="19">
        <f>SUM(X37:X45)</f>
        <v>407</v>
      </c>
      <c r="Y46" s="20">
        <f>SUM(Y37:Y45)</f>
        <v>239</v>
      </c>
      <c r="Z46" s="21">
        <f>Y46/X46</f>
        <v>0.58722358722358725</v>
      </c>
      <c r="AA46" s="19">
        <f>SUM(AA37:AA45)</f>
        <v>488</v>
      </c>
      <c r="AB46" s="20">
        <f>SUM(AB37:AB45)</f>
        <v>288</v>
      </c>
      <c r="AC46" s="21">
        <f>AB46/AA46</f>
        <v>0.5901639344262295</v>
      </c>
      <c r="AD46" s="19">
        <f>SUM(AD37:AD45)</f>
        <v>621</v>
      </c>
      <c r="AE46" s="20">
        <f>SUM(AE37:AE45)</f>
        <v>384</v>
      </c>
      <c r="AF46" s="21">
        <f>AE46/AD46</f>
        <v>0.61835748792270528</v>
      </c>
      <c r="AG46" s="19">
        <f>SUM(AG37:AG45)</f>
        <v>483</v>
      </c>
      <c r="AH46" s="20">
        <f>SUM(AH37:AH45)</f>
        <v>291</v>
      </c>
      <c r="AI46" s="21">
        <f>AH46/AG46</f>
        <v>0.60248447204968947</v>
      </c>
      <c r="AJ46" s="19">
        <f>SUM(AJ37:AJ45)</f>
        <v>508</v>
      </c>
      <c r="AK46" s="20">
        <f>SUM(AK37:AK45)</f>
        <v>309</v>
      </c>
      <c r="AL46" s="21">
        <f>AK46/AJ46</f>
        <v>0.6082677165354331</v>
      </c>
      <c r="AM46" s="19">
        <f>SUM(AM37:AM45)</f>
        <v>381</v>
      </c>
      <c r="AN46" s="20">
        <f>SUM(AN37:AN45)</f>
        <v>244</v>
      </c>
      <c r="AO46" s="21">
        <f>AN46/AM46</f>
        <v>0.64041994750656173</v>
      </c>
      <c r="AP46" s="29">
        <f>SUM(AP37:AP45)</f>
        <v>329</v>
      </c>
      <c r="AQ46" s="20">
        <f>SUM(AQ37:AQ45)</f>
        <v>211</v>
      </c>
      <c r="AR46" s="21">
        <f>AQ46/AP46</f>
        <v>0.64133738601823709</v>
      </c>
      <c r="AS46" s="47">
        <f t="shared" si="36"/>
        <v>4501</v>
      </c>
      <c r="AT46" s="23">
        <f>AK46+AQ46+P46+S46+V46+Y46+AB46+AE46+AH46+AN46</f>
        <v>2801</v>
      </c>
      <c r="AU46" s="21">
        <f>AT46/AS46</f>
        <v>0.6223061541879582</v>
      </c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</row>
    <row r="48" spans="1:190" x14ac:dyDescent="0.2">
      <c r="A48" t="s">
        <v>26</v>
      </c>
      <c r="AS48" s="45"/>
      <c r="AT48" s="45"/>
    </row>
    <row r="49" spans="1:46" x14ac:dyDescent="0.2">
      <c r="A49" t="s">
        <v>27</v>
      </c>
    </row>
    <row r="51" spans="1:46" x14ac:dyDescent="0.2">
      <c r="AM51">
        <f>AM17+AM30</f>
        <v>381</v>
      </c>
      <c r="AN51">
        <f>AN17+AN30</f>
        <v>244</v>
      </c>
      <c r="AP51">
        <f>AP17+AP30</f>
        <v>329</v>
      </c>
      <c r="AQ51">
        <f>AQ17+AQ30</f>
        <v>211</v>
      </c>
      <c r="AS51">
        <f>AS17+AS30</f>
        <v>4501</v>
      </c>
      <c r="AT51">
        <f>AT17+AT30</f>
        <v>2801</v>
      </c>
    </row>
    <row r="52" spans="1:46" x14ac:dyDescent="0.2">
      <c r="AM52">
        <f>AM46-AM51</f>
        <v>0</v>
      </c>
      <c r="AN52">
        <f>AN46-AN51</f>
        <v>0</v>
      </c>
      <c r="AP52">
        <f>AP46-AP51</f>
        <v>0</v>
      </c>
      <c r="AQ52">
        <f>AQ46-AQ51</f>
        <v>0</v>
      </c>
      <c r="AS52">
        <f>AS46-AS51</f>
        <v>0</v>
      </c>
      <c r="AT52">
        <f>AT46-AT51</f>
        <v>0</v>
      </c>
    </row>
  </sheetData>
  <mergeCells count="90">
    <mergeCell ref="AP4:AR4"/>
    <mergeCell ref="AQ5:AR5"/>
    <mergeCell ref="AP20:AR20"/>
    <mergeCell ref="AQ21:AR21"/>
    <mergeCell ref="AP33:AR33"/>
    <mergeCell ref="AJ4:AL4"/>
    <mergeCell ref="AK5:AL5"/>
    <mergeCell ref="AJ20:AL20"/>
    <mergeCell ref="AK21:AL21"/>
    <mergeCell ref="AJ33:AL33"/>
    <mergeCell ref="AK34:AL34"/>
    <mergeCell ref="AB21:AC21"/>
    <mergeCell ref="AT21:AU21"/>
    <mergeCell ref="U20:W20"/>
    <mergeCell ref="X20:Z20"/>
    <mergeCell ref="AA20:AC20"/>
    <mergeCell ref="AS20:AU20"/>
    <mergeCell ref="AT34:AU34"/>
    <mergeCell ref="AA33:AC33"/>
    <mergeCell ref="AD33:AF33"/>
    <mergeCell ref="AS33:AU33"/>
    <mergeCell ref="AH21:AI21"/>
    <mergeCell ref="AG33:AI33"/>
    <mergeCell ref="AH34:AI34"/>
    <mergeCell ref="AN34:AO34"/>
    <mergeCell ref="AQ34:AR34"/>
    <mergeCell ref="P21:Q21"/>
    <mergeCell ref="S21:T21"/>
    <mergeCell ref="V21:W21"/>
    <mergeCell ref="Y21:Z21"/>
    <mergeCell ref="D21:E21"/>
    <mergeCell ref="G21:H21"/>
    <mergeCell ref="J21:K21"/>
    <mergeCell ref="M21:N21"/>
    <mergeCell ref="AB5:AC5"/>
    <mergeCell ref="AT5:AU5"/>
    <mergeCell ref="C20:E20"/>
    <mergeCell ref="F20:H20"/>
    <mergeCell ref="I20:K20"/>
    <mergeCell ref="L20:N20"/>
    <mergeCell ref="O20:Q20"/>
    <mergeCell ref="R20:T20"/>
    <mergeCell ref="AG20:AI20"/>
    <mergeCell ref="AA4:AC4"/>
    <mergeCell ref="AS4:AU4"/>
    <mergeCell ref="D5:E5"/>
    <mergeCell ref="G5:H5"/>
    <mergeCell ref="J5:K5"/>
    <mergeCell ref="M5:N5"/>
    <mergeCell ref="P5:Q5"/>
    <mergeCell ref="S5:T5"/>
    <mergeCell ref="V5:W5"/>
    <mergeCell ref="Y5:Z5"/>
    <mergeCell ref="C4:E4"/>
    <mergeCell ref="F4:H4"/>
    <mergeCell ref="I4:K4"/>
    <mergeCell ref="L4:N4"/>
    <mergeCell ref="AG4:AI4"/>
    <mergeCell ref="AH5:AI5"/>
    <mergeCell ref="C33:E33"/>
    <mergeCell ref="F33:H33"/>
    <mergeCell ref="I33:K33"/>
    <mergeCell ref="L33:N33"/>
    <mergeCell ref="AD4:AF4"/>
    <mergeCell ref="AE5:AF5"/>
    <mergeCell ref="AD20:AF20"/>
    <mergeCell ref="AE21:AF21"/>
    <mergeCell ref="O33:Q33"/>
    <mergeCell ref="R33:T33"/>
    <mergeCell ref="O4:Q4"/>
    <mergeCell ref="R4:T4"/>
    <mergeCell ref="U4:W4"/>
    <mergeCell ref="X4:Z4"/>
    <mergeCell ref="U33:W33"/>
    <mergeCell ref="X33:Z33"/>
    <mergeCell ref="D34:E34"/>
    <mergeCell ref="G34:H34"/>
    <mergeCell ref="J34:K34"/>
    <mergeCell ref="M34:N34"/>
    <mergeCell ref="AE34:AF34"/>
    <mergeCell ref="P34:Q34"/>
    <mergeCell ref="S34:T34"/>
    <mergeCell ref="V34:W34"/>
    <mergeCell ref="Y34:Z34"/>
    <mergeCell ref="AB34:AC34"/>
    <mergeCell ref="AM4:AO4"/>
    <mergeCell ref="AN5:AO5"/>
    <mergeCell ref="AM20:AO20"/>
    <mergeCell ref="AN21:AO21"/>
    <mergeCell ref="AM33:AO33"/>
  </mergeCells>
  <phoneticPr fontId="4" type="noConversion"/>
  <pageMargins left="0.36" right="0.17" top="1" bottom="0.35" header="0.21" footer="0.18"/>
  <pageSetup scale="40" orientation="landscape" r:id="rId1"/>
  <headerFooter alignWithMargins="0">
    <oddHeader>&amp;L
&amp;G&amp;C&amp;"Arial,Bold"&amp;12
Six Year Graduation Rates by Major and College of Full-time Baccalaureate Degree Seeking Students
The Peter J. Tobin, College of Business 
2001-2010</oddHeader>
    <oddFooter>&amp;L&amp;"Arial,Italic"&amp;8Prepared by: Office of Institutional Research (cmg)&amp;R&amp;"Arial,Italic"&amp;8Based on data as of July 2016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TCB</vt:lpstr>
      <vt:lpstr>TCB!Print_Area</vt:lpstr>
    </vt:vector>
  </TitlesOfParts>
  <Company>St. John's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Marie Goodwin</dc:creator>
  <cp:lastModifiedBy>STJ</cp:lastModifiedBy>
  <cp:lastPrinted>2017-07-17T19:42:48Z</cp:lastPrinted>
  <dcterms:created xsi:type="dcterms:W3CDTF">2012-06-25T17:07:57Z</dcterms:created>
  <dcterms:modified xsi:type="dcterms:W3CDTF">2017-07-19T15:46:07Z</dcterms:modified>
</cp:coreProperties>
</file>