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actbook\retention\2016\Graduation Rates by College 2001-2010\"/>
    </mc:Choice>
  </mc:AlternateContent>
  <bookViews>
    <workbookView xWindow="360" yWindow="300" windowWidth="14955" windowHeight="7425"/>
  </bookViews>
  <sheets>
    <sheet name="SJC" sheetId="1" r:id="rId1"/>
  </sheets>
  <definedNames>
    <definedName name="_xlnm.Print_Area" localSheetId="0">SJC!$A$1:$AO$158</definedName>
  </definedNames>
  <calcPr calcId="152511"/>
</workbook>
</file>

<file path=xl/calcChain.xml><?xml version="1.0" encoding="utf-8"?>
<calcChain xmlns="http://schemas.openxmlformats.org/spreadsheetml/2006/main">
  <c r="AL136" i="1" l="1"/>
  <c r="AL41" i="1"/>
  <c r="AM5" i="1" l="1"/>
  <c r="AJ88" i="1"/>
  <c r="AK88" i="1"/>
  <c r="AK108" i="1"/>
  <c r="AK132" i="1"/>
  <c r="AI57" i="1"/>
  <c r="AL88" i="1" l="1"/>
  <c r="AK95" i="1"/>
  <c r="AK96" i="1"/>
  <c r="AK97" i="1"/>
  <c r="AK99" i="1"/>
  <c r="AK105" i="1"/>
  <c r="AK110" i="1"/>
  <c r="AK115" i="1"/>
  <c r="AK117" i="1"/>
  <c r="AN119" i="1"/>
  <c r="AK120" i="1"/>
  <c r="AK121" i="1"/>
  <c r="AK122" i="1"/>
  <c r="AK123" i="1"/>
  <c r="AK124" i="1"/>
  <c r="AK125" i="1"/>
  <c r="AK127" i="1"/>
  <c r="AK129" i="1"/>
  <c r="AK130" i="1"/>
  <c r="AK134" i="1"/>
  <c r="AK136" i="1"/>
  <c r="AK137" i="1"/>
  <c r="AK140" i="1"/>
  <c r="AK141" i="1"/>
  <c r="AK143" i="1"/>
  <c r="AK144" i="1"/>
  <c r="AK147" i="1"/>
  <c r="AK148" i="1"/>
  <c r="AK149" i="1"/>
  <c r="AK151" i="1"/>
  <c r="AK156" i="1"/>
  <c r="AK157" i="1" s="1"/>
  <c r="AI81" i="1"/>
  <c r="AN109" i="1"/>
  <c r="AN142" i="1"/>
  <c r="AM142" i="1"/>
  <c r="AM145" i="1"/>
  <c r="AN145" i="1"/>
  <c r="AM146" i="1"/>
  <c r="AN146" i="1"/>
  <c r="AM150" i="1"/>
  <c r="AN150" i="1"/>
  <c r="AM153" i="1"/>
  <c r="AN153" i="1"/>
  <c r="AM155" i="1"/>
  <c r="AN155" i="1"/>
  <c r="AO155" i="1" s="1"/>
  <c r="AN112" i="1"/>
  <c r="AM112" i="1"/>
  <c r="AN86" i="1"/>
  <c r="AM86" i="1"/>
  <c r="AN87" i="1"/>
  <c r="AM87" i="1"/>
  <c r="AN85" i="1"/>
  <c r="AM85" i="1"/>
  <c r="AN84" i="1"/>
  <c r="AM84" i="1"/>
  <c r="AM78" i="1"/>
  <c r="AN78" i="1"/>
  <c r="AO78" i="1" s="1"/>
  <c r="AM79" i="1"/>
  <c r="AN79" i="1"/>
  <c r="AO79" i="1" s="1"/>
  <c r="AM80" i="1"/>
  <c r="AN80" i="1"/>
  <c r="AM81" i="1"/>
  <c r="AN81" i="1"/>
  <c r="AM82" i="1"/>
  <c r="AN82" i="1"/>
  <c r="AM83" i="1"/>
  <c r="AN83" i="1"/>
  <c r="AO85" i="1"/>
  <c r="AO87" i="1"/>
  <c r="AN77" i="1"/>
  <c r="AM77" i="1"/>
  <c r="AN76" i="1"/>
  <c r="AM76" i="1"/>
  <c r="AM72" i="1"/>
  <c r="AN72" i="1"/>
  <c r="AM73" i="1"/>
  <c r="AN73" i="1"/>
  <c r="AO73" i="1" s="1"/>
  <c r="AM74" i="1"/>
  <c r="AN74" i="1"/>
  <c r="AO74" i="1" s="1"/>
  <c r="AM75" i="1"/>
  <c r="AN75" i="1"/>
  <c r="AO75" i="1" s="1"/>
  <c r="AO84" i="1"/>
  <c r="AN71" i="1"/>
  <c r="AM71" i="1"/>
  <c r="AN70" i="1"/>
  <c r="AM70" i="1"/>
  <c r="AM47" i="1"/>
  <c r="AN47" i="1"/>
  <c r="AM48" i="1"/>
  <c r="AN48" i="1"/>
  <c r="AM49" i="1"/>
  <c r="AN49" i="1"/>
  <c r="AM50" i="1"/>
  <c r="AN50" i="1"/>
  <c r="AM51" i="1"/>
  <c r="AN51" i="1"/>
  <c r="AM52" i="1"/>
  <c r="AN52" i="1"/>
  <c r="AO52" i="1" s="1"/>
  <c r="AM53" i="1"/>
  <c r="AN53" i="1"/>
  <c r="AO53" i="1" s="1"/>
  <c r="AM54" i="1"/>
  <c r="AN54" i="1"/>
  <c r="AM55" i="1"/>
  <c r="AN55" i="1"/>
  <c r="AM56" i="1"/>
  <c r="AN56" i="1"/>
  <c r="AM57" i="1"/>
  <c r="AN57" i="1"/>
  <c r="AN46" i="1"/>
  <c r="AO46" i="1" s="1"/>
  <c r="AM46" i="1"/>
  <c r="AN45" i="1"/>
  <c r="AM45" i="1"/>
  <c r="AM22" i="1"/>
  <c r="AN22" i="1"/>
  <c r="AM23" i="1"/>
  <c r="AO23" i="1" s="1"/>
  <c r="AN23" i="1"/>
  <c r="AM24" i="1"/>
  <c r="AN24" i="1"/>
  <c r="AM25" i="1"/>
  <c r="AN25" i="1"/>
  <c r="AM26" i="1"/>
  <c r="AN26" i="1"/>
  <c r="AM27" i="1"/>
  <c r="AN27" i="1"/>
  <c r="AM28" i="1"/>
  <c r="AN28" i="1"/>
  <c r="AM29" i="1"/>
  <c r="AO29" i="1" s="1"/>
  <c r="AN29" i="1"/>
  <c r="AM30" i="1"/>
  <c r="AN30" i="1"/>
  <c r="AM31" i="1"/>
  <c r="AN31" i="1"/>
  <c r="AM32" i="1"/>
  <c r="AN32" i="1"/>
  <c r="AM33" i="1"/>
  <c r="AO33" i="1" s="1"/>
  <c r="AN33" i="1"/>
  <c r="AM34" i="1"/>
  <c r="AO34" i="1" s="1"/>
  <c r="AN34" i="1"/>
  <c r="AM35" i="1"/>
  <c r="AN35" i="1"/>
  <c r="AM36" i="1"/>
  <c r="AN36" i="1"/>
  <c r="AM37" i="1"/>
  <c r="AN37" i="1"/>
  <c r="AM38" i="1"/>
  <c r="AO38" i="1" s="1"/>
  <c r="AN38" i="1"/>
  <c r="AM39" i="1"/>
  <c r="AN39" i="1"/>
  <c r="AM40" i="1"/>
  <c r="AO40" i="1" s="1"/>
  <c r="AN40" i="1"/>
  <c r="AM41" i="1"/>
  <c r="AN41" i="1"/>
  <c r="AM42" i="1"/>
  <c r="AN42" i="1"/>
  <c r="AM43" i="1"/>
  <c r="AN43" i="1"/>
  <c r="AM44" i="1"/>
  <c r="AO44" i="1" s="1"/>
  <c r="AN44" i="1"/>
  <c r="AN21" i="1"/>
  <c r="AO21" i="1" s="1"/>
  <c r="AM21" i="1"/>
  <c r="AN20" i="1"/>
  <c r="AO20" i="1" s="1"/>
  <c r="AM20" i="1"/>
  <c r="AM98" i="1"/>
  <c r="AN98" i="1"/>
  <c r="AM109" i="1"/>
  <c r="AM111" i="1"/>
  <c r="AN111" i="1"/>
  <c r="AM113" i="1"/>
  <c r="AN113" i="1"/>
  <c r="AM114" i="1"/>
  <c r="AN114" i="1"/>
  <c r="AM119" i="1"/>
  <c r="AM126" i="1"/>
  <c r="AN126" i="1"/>
  <c r="AM128" i="1"/>
  <c r="AN128" i="1"/>
  <c r="AM131" i="1"/>
  <c r="AN131" i="1"/>
  <c r="AM135" i="1"/>
  <c r="AN135" i="1"/>
  <c r="AM138" i="1"/>
  <c r="AN138" i="1"/>
  <c r="AM139" i="1"/>
  <c r="AN139" i="1"/>
  <c r="AM66" i="1"/>
  <c r="AN66" i="1"/>
  <c r="AM67" i="1"/>
  <c r="AN67" i="1"/>
  <c r="AM68" i="1"/>
  <c r="AN68" i="1"/>
  <c r="AM69" i="1"/>
  <c r="AO69" i="1" s="1"/>
  <c r="AN69" i="1"/>
  <c r="AN65" i="1"/>
  <c r="AN64" i="1"/>
  <c r="AM65" i="1"/>
  <c r="AM64" i="1"/>
  <c r="AM7" i="1"/>
  <c r="AN7" i="1"/>
  <c r="AM8" i="1"/>
  <c r="AN8" i="1"/>
  <c r="AM9" i="1"/>
  <c r="AN9" i="1"/>
  <c r="AM10" i="1"/>
  <c r="AN10" i="1"/>
  <c r="AM11" i="1"/>
  <c r="AO11" i="1" s="1"/>
  <c r="AN11" i="1"/>
  <c r="AM12" i="1"/>
  <c r="AO12" i="1" s="1"/>
  <c r="AN12" i="1"/>
  <c r="AM13" i="1"/>
  <c r="AO13" i="1" s="1"/>
  <c r="AN13" i="1"/>
  <c r="AM14" i="1"/>
  <c r="AO14" i="1" s="1"/>
  <c r="AN14" i="1"/>
  <c r="AM15" i="1"/>
  <c r="AO15" i="1" s="1"/>
  <c r="AN15" i="1"/>
  <c r="AM16" i="1"/>
  <c r="AO16" i="1" s="1"/>
  <c r="AN16" i="1"/>
  <c r="AM17" i="1"/>
  <c r="AO17" i="1" s="1"/>
  <c r="AN17" i="1"/>
  <c r="AM18" i="1"/>
  <c r="AN18" i="1"/>
  <c r="AM19" i="1"/>
  <c r="AO19" i="1" s="1"/>
  <c r="AN19" i="1"/>
  <c r="AO32" i="1"/>
  <c r="AO45" i="1"/>
  <c r="AO55" i="1"/>
  <c r="AN6" i="1"/>
  <c r="AN5" i="1"/>
  <c r="AM6" i="1"/>
  <c r="AL50" i="1"/>
  <c r="AI36" i="1"/>
  <c r="AI33" i="1"/>
  <c r="AI31" i="1"/>
  <c r="AL5" i="1"/>
  <c r="AL6" i="1"/>
  <c r="AL7" i="1"/>
  <c r="AL9" i="1"/>
  <c r="AL15" i="1"/>
  <c r="AL18" i="1"/>
  <c r="AL20" i="1"/>
  <c r="AL22" i="1"/>
  <c r="AL25" i="1"/>
  <c r="AL26" i="1"/>
  <c r="AL27" i="1"/>
  <c r="AL28" i="1"/>
  <c r="AL29" i="1"/>
  <c r="AL30" i="1"/>
  <c r="AL32" i="1"/>
  <c r="AL34" i="1"/>
  <c r="AL35" i="1"/>
  <c r="AL37" i="1"/>
  <c r="AL39" i="1"/>
  <c r="AL42" i="1"/>
  <c r="AL45" i="1"/>
  <c r="AL46" i="1"/>
  <c r="AL48" i="1"/>
  <c r="AL49" i="1"/>
  <c r="AL51" i="1"/>
  <c r="AL52" i="1"/>
  <c r="AL53" i="1"/>
  <c r="AL55" i="1"/>
  <c r="AL57" i="1"/>
  <c r="AJ58" i="1"/>
  <c r="AJ159" i="1" s="1"/>
  <c r="AK58" i="1"/>
  <c r="AL58" i="1" s="1"/>
  <c r="AL64" i="1"/>
  <c r="AL65" i="1"/>
  <c r="AL67" i="1"/>
  <c r="AL71" i="1"/>
  <c r="AL73" i="1"/>
  <c r="AL74" i="1"/>
  <c r="AL76" i="1"/>
  <c r="AL80" i="1"/>
  <c r="AL82" i="1"/>
  <c r="AJ95" i="1"/>
  <c r="AJ96" i="1"/>
  <c r="AJ97" i="1"/>
  <c r="AJ99" i="1"/>
  <c r="AJ105" i="1"/>
  <c r="AL105" i="1" s="1"/>
  <c r="AJ108" i="1"/>
  <c r="AJ110" i="1"/>
  <c r="AJ115" i="1"/>
  <c r="AL115" i="1" s="1"/>
  <c r="AJ117" i="1"/>
  <c r="AL117" i="1" s="1"/>
  <c r="AJ120" i="1"/>
  <c r="AJ121" i="1"/>
  <c r="AJ122" i="1"/>
  <c r="AL122" i="1" s="1"/>
  <c r="AJ123" i="1"/>
  <c r="AL123" i="1" s="1"/>
  <c r="AJ124" i="1"/>
  <c r="AL124" i="1" s="1"/>
  <c r="AJ125" i="1"/>
  <c r="AL125" i="1" s="1"/>
  <c r="AJ127" i="1"/>
  <c r="AJ129" i="1"/>
  <c r="AJ130" i="1"/>
  <c r="AJ132" i="1"/>
  <c r="AL132" i="1" s="1"/>
  <c r="AJ134" i="1"/>
  <c r="AJ136" i="1"/>
  <c r="AJ137" i="1"/>
  <c r="AJ140" i="1"/>
  <c r="AL140" i="1" s="1"/>
  <c r="AJ141" i="1"/>
  <c r="AL141" i="1"/>
  <c r="AJ143" i="1"/>
  <c r="AJ144" i="1"/>
  <c r="AJ147" i="1"/>
  <c r="AJ148" i="1"/>
  <c r="AJ149" i="1"/>
  <c r="AL149" i="1"/>
  <c r="AJ151" i="1"/>
  <c r="AJ156" i="1"/>
  <c r="AH156" i="1"/>
  <c r="AG156" i="1"/>
  <c r="AH152" i="1"/>
  <c r="AG152" i="1"/>
  <c r="AH151" i="1"/>
  <c r="AG151" i="1"/>
  <c r="AH149" i="1"/>
  <c r="AG149" i="1"/>
  <c r="AI149" i="1" s="1"/>
  <c r="AH148" i="1"/>
  <c r="AG148" i="1"/>
  <c r="AH147" i="1"/>
  <c r="AG147" i="1"/>
  <c r="AH144" i="1"/>
  <c r="AG144" i="1"/>
  <c r="AH143" i="1"/>
  <c r="AG143" i="1"/>
  <c r="AH141" i="1"/>
  <c r="AG141" i="1"/>
  <c r="AH140" i="1"/>
  <c r="AG140" i="1"/>
  <c r="AH137" i="1"/>
  <c r="AG137" i="1"/>
  <c r="AH136" i="1"/>
  <c r="AG136" i="1"/>
  <c r="AH134" i="1"/>
  <c r="AG134" i="1"/>
  <c r="AH132" i="1"/>
  <c r="AG132" i="1"/>
  <c r="AH130" i="1"/>
  <c r="AG130" i="1"/>
  <c r="AH129" i="1"/>
  <c r="AG129" i="1"/>
  <c r="AH127" i="1"/>
  <c r="AG127" i="1"/>
  <c r="AH125" i="1"/>
  <c r="AG125" i="1"/>
  <c r="AH124" i="1"/>
  <c r="AG124" i="1"/>
  <c r="AH123" i="1"/>
  <c r="AG123" i="1"/>
  <c r="AH122" i="1"/>
  <c r="AG122" i="1"/>
  <c r="AH121" i="1"/>
  <c r="AG121" i="1"/>
  <c r="AH120" i="1"/>
  <c r="AG120" i="1"/>
  <c r="AH117" i="1"/>
  <c r="AG117" i="1"/>
  <c r="AH115" i="1"/>
  <c r="AG115" i="1"/>
  <c r="AH110" i="1"/>
  <c r="AG110" i="1"/>
  <c r="AH108" i="1"/>
  <c r="AG108" i="1"/>
  <c r="AH105" i="1"/>
  <c r="AG105" i="1"/>
  <c r="AH99" i="1"/>
  <c r="AG99" i="1"/>
  <c r="AH97" i="1"/>
  <c r="AG97" i="1"/>
  <c r="AH96" i="1"/>
  <c r="AG96" i="1"/>
  <c r="AH95" i="1"/>
  <c r="AH157" i="1" s="1"/>
  <c r="AG95" i="1"/>
  <c r="AH88" i="1"/>
  <c r="AH159" i="1" s="1"/>
  <c r="AG88" i="1"/>
  <c r="AI82" i="1"/>
  <c r="AI80" i="1"/>
  <c r="AI76" i="1"/>
  <c r="AI74" i="1"/>
  <c r="AI73" i="1"/>
  <c r="AI71" i="1"/>
  <c r="AI65" i="1"/>
  <c r="AI64" i="1"/>
  <c r="AH58" i="1"/>
  <c r="AG58" i="1"/>
  <c r="AG159" i="1" s="1"/>
  <c r="AI56" i="1"/>
  <c r="AI55" i="1"/>
  <c r="AI53" i="1"/>
  <c r="AI52" i="1"/>
  <c r="AI51" i="1"/>
  <c r="AI49" i="1"/>
  <c r="AI48" i="1"/>
  <c r="AI46" i="1"/>
  <c r="AI45" i="1"/>
  <c r="AI42" i="1"/>
  <c r="AI39" i="1"/>
  <c r="AI37" i="1"/>
  <c r="AI35" i="1"/>
  <c r="AI34" i="1"/>
  <c r="AI32" i="1"/>
  <c r="AI30" i="1"/>
  <c r="AI29" i="1"/>
  <c r="AI28" i="1"/>
  <c r="AI27" i="1"/>
  <c r="AI26" i="1"/>
  <c r="AI25" i="1"/>
  <c r="AI22" i="1"/>
  <c r="AI20" i="1"/>
  <c r="AI18" i="1"/>
  <c r="AI15" i="1"/>
  <c r="AI9" i="1"/>
  <c r="AI7" i="1"/>
  <c r="AI6" i="1"/>
  <c r="AI5" i="1"/>
  <c r="AE156" i="1"/>
  <c r="AD156" i="1"/>
  <c r="AE154" i="1"/>
  <c r="AN154" i="1" s="1"/>
  <c r="AD154" i="1"/>
  <c r="AM154" i="1" s="1"/>
  <c r="AE103" i="1"/>
  <c r="AN103" i="1" s="1"/>
  <c r="AD103" i="1"/>
  <c r="AM103" i="1" s="1"/>
  <c r="AE152" i="1"/>
  <c r="AD152" i="1"/>
  <c r="AF56" i="1"/>
  <c r="AF13" i="1"/>
  <c r="AF87" i="1"/>
  <c r="AF85" i="1"/>
  <c r="AO67" i="1"/>
  <c r="AO83" i="1"/>
  <c r="AO72" i="1"/>
  <c r="AO80" i="1"/>
  <c r="AO64" i="1"/>
  <c r="AO8" i="1"/>
  <c r="AO25" i="1"/>
  <c r="AE151" i="1"/>
  <c r="AN151" i="1" s="1"/>
  <c r="AD151" i="1"/>
  <c r="AM151" i="1" s="1"/>
  <c r="AE149" i="1"/>
  <c r="AD149" i="1"/>
  <c r="AE148" i="1"/>
  <c r="AD148" i="1"/>
  <c r="AM148" i="1" s="1"/>
  <c r="AE147" i="1"/>
  <c r="AD147" i="1"/>
  <c r="AE144" i="1"/>
  <c r="AD144" i="1"/>
  <c r="AM144" i="1" s="1"/>
  <c r="AE143" i="1"/>
  <c r="AD143" i="1"/>
  <c r="AE141" i="1"/>
  <c r="AD141" i="1"/>
  <c r="AE140" i="1"/>
  <c r="AD140" i="1"/>
  <c r="AE137" i="1"/>
  <c r="AD137" i="1"/>
  <c r="AE136" i="1"/>
  <c r="AD136" i="1"/>
  <c r="AE134" i="1"/>
  <c r="AD134" i="1"/>
  <c r="AM134" i="1" s="1"/>
  <c r="AE132" i="1"/>
  <c r="AD132" i="1"/>
  <c r="AE130" i="1"/>
  <c r="AD130" i="1"/>
  <c r="AM130" i="1" s="1"/>
  <c r="AE129" i="1"/>
  <c r="AD129" i="1"/>
  <c r="AE127" i="1"/>
  <c r="AD127" i="1"/>
  <c r="AM127" i="1" s="1"/>
  <c r="AE125" i="1"/>
  <c r="AD125" i="1"/>
  <c r="AE124" i="1"/>
  <c r="AD124" i="1"/>
  <c r="AE123" i="1"/>
  <c r="AD123" i="1"/>
  <c r="AE122" i="1"/>
  <c r="AD122" i="1"/>
  <c r="AE121" i="1"/>
  <c r="AD121" i="1"/>
  <c r="AE120" i="1"/>
  <c r="AN120" i="1" s="1"/>
  <c r="AD120" i="1"/>
  <c r="AM120" i="1" s="1"/>
  <c r="AE117" i="1"/>
  <c r="AD117" i="1"/>
  <c r="AE115" i="1"/>
  <c r="AD115" i="1"/>
  <c r="AE110" i="1"/>
  <c r="AD110" i="1"/>
  <c r="AE108" i="1"/>
  <c r="AN108" i="1" s="1"/>
  <c r="AD108" i="1"/>
  <c r="AM108" i="1" s="1"/>
  <c r="AE105" i="1"/>
  <c r="AD105" i="1"/>
  <c r="AE99" i="1"/>
  <c r="AD99" i="1"/>
  <c r="AE97" i="1"/>
  <c r="AD97" i="1"/>
  <c r="AE96" i="1"/>
  <c r="AF96" i="1"/>
  <c r="AD96" i="1"/>
  <c r="AE95" i="1"/>
  <c r="AN95" i="1" s="1"/>
  <c r="AO95" i="1" s="1"/>
  <c r="AD95" i="1"/>
  <c r="AM95" i="1" s="1"/>
  <c r="AE88" i="1"/>
  <c r="AD88" i="1"/>
  <c r="AF82" i="1"/>
  <c r="AF80" i="1"/>
  <c r="AF76" i="1"/>
  <c r="AF74" i="1"/>
  <c r="AF73" i="1"/>
  <c r="AF71" i="1"/>
  <c r="AF67" i="1"/>
  <c r="AF65" i="1"/>
  <c r="AF64" i="1"/>
  <c r="AE58" i="1"/>
  <c r="AD58" i="1"/>
  <c r="AF57" i="1"/>
  <c r="AF55" i="1"/>
  <c r="AF53" i="1"/>
  <c r="AF52" i="1"/>
  <c r="AF51" i="1"/>
  <c r="AF49" i="1"/>
  <c r="AF48" i="1"/>
  <c r="AF46" i="1"/>
  <c r="AF45" i="1"/>
  <c r="AF42" i="1"/>
  <c r="AF39" i="1"/>
  <c r="AF37" i="1"/>
  <c r="AF35" i="1"/>
  <c r="AF34" i="1"/>
  <c r="AF32" i="1"/>
  <c r="AF30" i="1"/>
  <c r="AF29" i="1"/>
  <c r="AF28" i="1"/>
  <c r="AF27" i="1"/>
  <c r="AF26" i="1"/>
  <c r="AF25" i="1"/>
  <c r="AF22" i="1"/>
  <c r="AF20" i="1"/>
  <c r="AF18" i="1"/>
  <c r="AF15" i="1"/>
  <c r="AF9" i="1"/>
  <c r="AF7" i="1"/>
  <c r="AF6" i="1"/>
  <c r="AF5" i="1"/>
  <c r="AB143" i="1"/>
  <c r="AB108" i="1"/>
  <c r="AA108" i="1"/>
  <c r="AB110" i="1"/>
  <c r="AA110" i="1"/>
  <c r="AC110" i="1" s="1"/>
  <c r="AC67" i="1"/>
  <c r="AB144" i="1"/>
  <c r="AA144" i="1"/>
  <c r="AO49" i="1"/>
  <c r="AC49" i="1"/>
  <c r="AC48" i="1"/>
  <c r="AC34" i="1"/>
  <c r="AC35" i="1"/>
  <c r="AC25" i="1"/>
  <c r="AB120" i="1"/>
  <c r="AA120" i="1"/>
  <c r="AB102" i="1"/>
  <c r="AN102" i="1" s="1"/>
  <c r="AC102" i="1"/>
  <c r="AA102" i="1"/>
  <c r="AM102" i="1" s="1"/>
  <c r="AC12" i="1"/>
  <c r="AO66" i="1"/>
  <c r="AO77" i="1"/>
  <c r="AO81" i="1"/>
  <c r="AO10" i="1"/>
  <c r="AO54" i="1"/>
  <c r="AO111" i="1"/>
  <c r="AO65" i="1"/>
  <c r="AO71" i="1"/>
  <c r="AO82" i="1"/>
  <c r="AO6" i="1"/>
  <c r="AO7" i="1"/>
  <c r="AO18" i="1"/>
  <c r="AO35" i="1"/>
  <c r="AB156" i="1"/>
  <c r="AA156" i="1"/>
  <c r="AB151" i="1"/>
  <c r="AA151" i="1"/>
  <c r="AB149" i="1"/>
  <c r="AC149" i="1" s="1"/>
  <c r="AA149" i="1"/>
  <c r="AB148" i="1"/>
  <c r="AC148" i="1"/>
  <c r="AA148" i="1"/>
  <c r="AB147" i="1"/>
  <c r="AA147" i="1"/>
  <c r="AA143" i="1"/>
  <c r="AB141" i="1"/>
  <c r="AA141" i="1"/>
  <c r="AC141" i="1" s="1"/>
  <c r="AB140" i="1"/>
  <c r="AA140" i="1"/>
  <c r="AB137" i="1"/>
  <c r="AC137" i="1" s="1"/>
  <c r="AA137" i="1"/>
  <c r="AB136" i="1"/>
  <c r="AA136" i="1"/>
  <c r="AB134" i="1"/>
  <c r="AC134" i="1"/>
  <c r="AA134" i="1"/>
  <c r="AB132" i="1"/>
  <c r="AA132" i="1"/>
  <c r="AB130" i="1"/>
  <c r="AA130" i="1"/>
  <c r="AB129" i="1"/>
  <c r="AC129" i="1" s="1"/>
  <c r="AA129" i="1"/>
  <c r="AB127" i="1"/>
  <c r="AC127" i="1"/>
  <c r="AA127" i="1"/>
  <c r="AB125" i="1"/>
  <c r="AA125" i="1"/>
  <c r="AB124" i="1"/>
  <c r="AC124" i="1" s="1"/>
  <c r="AA124" i="1"/>
  <c r="AB123" i="1"/>
  <c r="AC123" i="1"/>
  <c r="AA123" i="1"/>
  <c r="AB122" i="1"/>
  <c r="AC122" i="1" s="1"/>
  <c r="AA122" i="1"/>
  <c r="AB121" i="1"/>
  <c r="AA121" i="1"/>
  <c r="AB117" i="1"/>
  <c r="AC117" i="1"/>
  <c r="AA117" i="1"/>
  <c r="AB115" i="1"/>
  <c r="AA115" i="1"/>
  <c r="AC108" i="1"/>
  <c r="AB105" i="1"/>
  <c r="AA105" i="1"/>
  <c r="AB99" i="1"/>
  <c r="AC99" i="1"/>
  <c r="AA99" i="1"/>
  <c r="AB97" i="1"/>
  <c r="AA97" i="1"/>
  <c r="AB96" i="1"/>
  <c r="AA96" i="1"/>
  <c r="AB95" i="1"/>
  <c r="AB157" i="1" s="1"/>
  <c r="AA95" i="1"/>
  <c r="AB88" i="1"/>
  <c r="AA88" i="1"/>
  <c r="AC88" i="1" s="1"/>
  <c r="AC82" i="1"/>
  <c r="AC80" i="1"/>
  <c r="AC76" i="1"/>
  <c r="AC74" i="1"/>
  <c r="AC73" i="1"/>
  <c r="AC71" i="1"/>
  <c r="AC65" i="1"/>
  <c r="AC64" i="1"/>
  <c r="AB58" i="1"/>
  <c r="AA58" i="1"/>
  <c r="AC57" i="1"/>
  <c r="AC55" i="1"/>
  <c r="AC53" i="1"/>
  <c r="AC52" i="1"/>
  <c r="AC51" i="1"/>
  <c r="AC46" i="1"/>
  <c r="AC45" i="1"/>
  <c r="AC42" i="1"/>
  <c r="AC41" i="1"/>
  <c r="AC39" i="1"/>
  <c r="AC37" i="1"/>
  <c r="AC32" i="1"/>
  <c r="AC30" i="1"/>
  <c r="AC29" i="1"/>
  <c r="AC28" i="1"/>
  <c r="AC27" i="1"/>
  <c r="AC26" i="1"/>
  <c r="AC22" i="1"/>
  <c r="AC20" i="1"/>
  <c r="AC18" i="1"/>
  <c r="AC15" i="1"/>
  <c r="AC9" i="1"/>
  <c r="AC7" i="1"/>
  <c r="AC6" i="1"/>
  <c r="AC5" i="1"/>
  <c r="D155" i="1"/>
  <c r="C155" i="1"/>
  <c r="C153" i="1"/>
  <c r="D153" i="1"/>
  <c r="C108" i="1"/>
  <c r="D108" i="1"/>
  <c r="D156" i="1"/>
  <c r="D152" i="1"/>
  <c r="D151" i="1"/>
  <c r="D148" i="1"/>
  <c r="D147" i="1"/>
  <c r="D145" i="1"/>
  <c r="D141" i="1"/>
  <c r="D140" i="1"/>
  <c r="E140" i="1" s="1"/>
  <c r="D137" i="1"/>
  <c r="D135" i="1"/>
  <c r="D134" i="1"/>
  <c r="D132" i="1"/>
  <c r="D131" i="1"/>
  <c r="D130" i="1"/>
  <c r="D128" i="1"/>
  <c r="D127" i="1"/>
  <c r="D124" i="1"/>
  <c r="D123" i="1"/>
  <c r="D122" i="1"/>
  <c r="D121" i="1"/>
  <c r="D117" i="1"/>
  <c r="D116" i="1"/>
  <c r="D115" i="1"/>
  <c r="D105" i="1"/>
  <c r="D104" i="1"/>
  <c r="D102" i="1"/>
  <c r="D101" i="1"/>
  <c r="D100" i="1"/>
  <c r="D99" i="1"/>
  <c r="D98" i="1"/>
  <c r="D97" i="1"/>
  <c r="D96" i="1"/>
  <c r="D95" i="1"/>
  <c r="C145" i="1"/>
  <c r="C151" i="1"/>
  <c r="C148" i="1"/>
  <c r="C147" i="1"/>
  <c r="C135" i="1"/>
  <c r="C134" i="1"/>
  <c r="C130" i="1"/>
  <c r="E130" i="1"/>
  <c r="C127" i="1"/>
  <c r="C116" i="1"/>
  <c r="C115" i="1"/>
  <c r="C95" i="1"/>
  <c r="C128" i="1"/>
  <c r="L137" i="1"/>
  <c r="L127" i="1"/>
  <c r="L151" i="1"/>
  <c r="L148" i="1"/>
  <c r="L147" i="1"/>
  <c r="L134" i="1"/>
  <c r="L130" i="1"/>
  <c r="L115" i="1"/>
  <c r="L95" i="1"/>
  <c r="L108" i="1"/>
  <c r="L156" i="1"/>
  <c r="L110" i="1"/>
  <c r="L96" i="1"/>
  <c r="L97" i="1"/>
  <c r="L99" i="1"/>
  <c r="L104" i="1"/>
  <c r="L105" i="1"/>
  <c r="L106" i="1"/>
  <c r="L121" i="1"/>
  <c r="L122" i="1"/>
  <c r="L123" i="1"/>
  <c r="L124" i="1"/>
  <c r="L132" i="1"/>
  <c r="L140" i="1"/>
  <c r="L141" i="1"/>
  <c r="M110" i="1"/>
  <c r="M156" i="1"/>
  <c r="P110" i="1"/>
  <c r="O110" i="1"/>
  <c r="P156" i="1"/>
  <c r="O156" i="1"/>
  <c r="S156" i="1"/>
  <c r="T156" i="1"/>
  <c r="R156" i="1"/>
  <c r="T154" i="1"/>
  <c r="Y127" i="1"/>
  <c r="X127" i="1"/>
  <c r="V127" i="1"/>
  <c r="U127" i="1"/>
  <c r="S127" i="1"/>
  <c r="R127" i="1"/>
  <c r="P127" i="1"/>
  <c r="Q127" i="1"/>
  <c r="O127" i="1"/>
  <c r="M127" i="1"/>
  <c r="J127" i="1"/>
  <c r="I127" i="1"/>
  <c r="G127" i="1"/>
  <c r="F127" i="1"/>
  <c r="Y151" i="1"/>
  <c r="X151" i="1"/>
  <c r="V151" i="1"/>
  <c r="U151" i="1"/>
  <c r="S151" i="1"/>
  <c r="R151" i="1"/>
  <c r="T151" i="1" s="1"/>
  <c r="P151" i="1"/>
  <c r="O151" i="1"/>
  <c r="M151" i="1"/>
  <c r="J151" i="1"/>
  <c r="K151" i="1"/>
  <c r="I151" i="1"/>
  <c r="G151" i="1"/>
  <c r="F151" i="1"/>
  <c r="Y148" i="1"/>
  <c r="Z148" i="1" s="1"/>
  <c r="X148" i="1"/>
  <c r="Y147" i="1"/>
  <c r="X147" i="1"/>
  <c r="V148" i="1"/>
  <c r="W148" i="1"/>
  <c r="U148" i="1"/>
  <c r="V147" i="1"/>
  <c r="U147" i="1"/>
  <c r="S148" i="1"/>
  <c r="T148" i="1" s="1"/>
  <c r="R148" i="1"/>
  <c r="S147" i="1"/>
  <c r="R147" i="1"/>
  <c r="P148" i="1"/>
  <c r="O148" i="1"/>
  <c r="P147" i="1"/>
  <c r="O147" i="1"/>
  <c r="M148" i="1"/>
  <c r="N148" i="1"/>
  <c r="M147" i="1"/>
  <c r="N147" i="1"/>
  <c r="J148" i="1"/>
  <c r="I148" i="1"/>
  <c r="J147" i="1"/>
  <c r="I147" i="1"/>
  <c r="G148" i="1"/>
  <c r="F148" i="1"/>
  <c r="G147" i="1"/>
  <c r="H147" i="1"/>
  <c r="F147" i="1"/>
  <c r="Y134" i="1"/>
  <c r="X134" i="1"/>
  <c r="V134" i="1"/>
  <c r="U134" i="1"/>
  <c r="S134" i="1"/>
  <c r="R134" i="1"/>
  <c r="P134" i="1"/>
  <c r="Q134" i="1" s="1"/>
  <c r="O134" i="1"/>
  <c r="M134" i="1"/>
  <c r="J134" i="1"/>
  <c r="I134" i="1"/>
  <c r="G135" i="1"/>
  <c r="F135" i="1"/>
  <c r="G134" i="1"/>
  <c r="F134" i="1"/>
  <c r="H134" i="1"/>
  <c r="Y130" i="1"/>
  <c r="X130" i="1"/>
  <c r="V130" i="1"/>
  <c r="U130" i="1"/>
  <c r="S130" i="1"/>
  <c r="R130" i="1"/>
  <c r="P130" i="1"/>
  <c r="Q130" i="1"/>
  <c r="O130" i="1"/>
  <c r="M130" i="1"/>
  <c r="J130" i="1"/>
  <c r="I130" i="1"/>
  <c r="G130" i="1"/>
  <c r="H130" i="1"/>
  <c r="F130" i="1"/>
  <c r="Y115" i="1"/>
  <c r="X115" i="1"/>
  <c r="V115" i="1"/>
  <c r="W115" i="1" s="1"/>
  <c r="U115" i="1"/>
  <c r="S115" i="1"/>
  <c r="R115" i="1"/>
  <c r="P115" i="1"/>
  <c r="O115" i="1"/>
  <c r="M115" i="1"/>
  <c r="J116" i="1"/>
  <c r="AN116" i="1" s="1"/>
  <c r="I116" i="1"/>
  <c r="AM116" i="1" s="1"/>
  <c r="J115" i="1"/>
  <c r="I115" i="1"/>
  <c r="G116" i="1"/>
  <c r="F116" i="1"/>
  <c r="H116" i="1" s="1"/>
  <c r="G115" i="1"/>
  <c r="F115" i="1"/>
  <c r="Y95" i="1"/>
  <c r="X95" i="1"/>
  <c r="V95" i="1"/>
  <c r="U95" i="1"/>
  <c r="S95" i="1"/>
  <c r="T95" i="1"/>
  <c r="R95" i="1"/>
  <c r="P95" i="1"/>
  <c r="O95" i="1"/>
  <c r="M95" i="1"/>
  <c r="J95" i="1"/>
  <c r="K95" i="1" s="1"/>
  <c r="I95" i="1"/>
  <c r="G95" i="1"/>
  <c r="F95" i="1"/>
  <c r="C140" i="1"/>
  <c r="C88" i="1"/>
  <c r="C156" i="1"/>
  <c r="H155" i="1"/>
  <c r="E155" i="1"/>
  <c r="E146" i="1"/>
  <c r="H109" i="1"/>
  <c r="E109" i="1"/>
  <c r="Z108" i="1"/>
  <c r="W108" i="1"/>
  <c r="T108" i="1"/>
  <c r="Q108" i="1"/>
  <c r="N108" i="1"/>
  <c r="K108" i="1"/>
  <c r="H108" i="1"/>
  <c r="E108" i="1"/>
  <c r="V152" i="1"/>
  <c r="U152" i="1"/>
  <c r="V140" i="1"/>
  <c r="U140" i="1"/>
  <c r="W140" i="1" s="1"/>
  <c r="V136" i="1"/>
  <c r="U136" i="1"/>
  <c r="V132" i="1"/>
  <c r="U132" i="1"/>
  <c r="V124" i="1"/>
  <c r="U124" i="1"/>
  <c r="V120" i="1"/>
  <c r="U120" i="1"/>
  <c r="W120" i="1"/>
  <c r="V104" i="1"/>
  <c r="U104" i="1"/>
  <c r="S136" i="1"/>
  <c r="T136" i="1"/>
  <c r="R136" i="1"/>
  <c r="R58" i="1"/>
  <c r="S140" i="1"/>
  <c r="T140" i="1"/>
  <c r="R140" i="1"/>
  <c r="S132" i="1"/>
  <c r="T132" i="1" s="1"/>
  <c r="R132" i="1"/>
  <c r="S124" i="1"/>
  <c r="R124" i="1"/>
  <c r="S104" i="1"/>
  <c r="R104" i="1"/>
  <c r="P140" i="1"/>
  <c r="O140" i="1"/>
  <c r="P132" i="1"/>
  <c r="O132" i="1"/>
  <c r="M140" i="1"/>
  <c r="M132" i="1"/>
  <c r="M124" i="1"/>
  <c r="N124" i="1"/>
  <c r="M106" i="1"/>
  <c r="J140" i="1"/>
  <c r="I140" i="1"/>
  <c r="J132" i="1"/>
  <c r="I132" i="1"/>
  <c r="J118" i="1"/>
  <c r="AN118" i="1" s="1"/>
  <c r="I118" i="1"/>
  <c r="AM118" i="1" s="1"/>
  <c r="J106" i="1"/>
  <c r="I106" i="1"/>
  <c r="AM106" i="1" s="1"/>
  <c r="G150" i="1"/>
  <c r="F150" i="1"/>
  <c r="F145" i="1"/>
  <c r="H145" i="1" s="1"/>
  <c r="G140" i="1"/>
  <c r="F140" i="1"/>
  <c r="G124" i="1"/>
  <c r="F124" i="1"/>
  <c r="H124" i="1"/>
  <c r="G120" i="1"/>
  <c r="F120" i="1"/>
  <c r="G106" i="1"/>
  <c r="F106" i="1"/>
  <c r="C152" i="1"/>
  <c r="E152" i="1" s="1"/>
  <c r="C123" i="1"/>
  <c r="E123" i="1" s="1"/>
  <c r="C104" i="1"/>
  <c r="C100" i="1"/>
  <c r="C98" i="1"/>
  <c r="C97" i="1"/>
  <c r="C141" i="1"/>
  <c r="C137" i="1"/>
  <c r="E137" i="1"/>
  <c r="C132" i="1"/>
  <c r="C131" i="1"/>
  <c r="C124" i="1"/>
  <c r="C122" i="1"/>
  <c r="E122" i="1" s="1"/>
  <c r="C121" i="1"/>
  <c r="C117" i="1"/>
  <c r="C105" i="1"/>
  <c r="C102" i="1"/>
  <c r="C101" i="1"/>
  <c r="C99" i="1"/>
  <c r="C96" i="1"/>
  <c r="P104" i="1"/>
  <c r="O104" i="1"/>
  <c r="M104" i="1"/>
  <c r="J104" i="1"/>
  <c r="AN104" i="1" s="1"/>
  <c r="I104" i="1"/>
  <c r="AM104" i="1" s="1"/>
  <c r="G104" i="1"/>
  <c r="F104" i="1"/>
  <c r="V156" i="1"/>
  <c r="W156" i="1"/>
  <c r="U156" i="1"/>
  <c r="V149" i="1"/>
  <c r="U149" i="1"/>
  <c r="V141" i="1"/>
  <c r="U141" i="1"/>
  <c r="V137" i="1"/>
  <c r="W137" i="1" s="1"/>
  <c r="U137" i="1"/>
  <c r="V133" i="1"/>
  <c r="AN133" i="1" s="1"/>
  <c r="U133" i="1"/>
  <c r="AM133" i="1" s="1"/>
  <c r="V125" i="1"/>
  <c r="W125" i="1"/>
  <c r="U125" i="1"/>
  <c r="V123" i="1"/>
  <c r="U123" i="1"/>
  <c r="V122" i="1"/>
  <c r="W122" i="1" s="1"/>
  <c r="U122" i="1"/>
  <c r="V121" i="1"/>
  <c r="W121" i="1"/>
  <c r="U121" i="1"/>
  <c r="V117" i="1"/>
  <c r="W117" i="1" s="1"/>
  <c r="U117" i="1"/>
  <c r="V110" i="1"/>
  <c r="U110" i="1"/>
  <c r="W110" i="1" s="1"/>
  <c r="V107" i="1"/>
  <c r="AN107" i="1" s="1"/>
  <c r="U107" i="1"/>
  <c r="AM107" i="1" s="1"/>
  <c r="V105" i="1"/>
  <c r="W105" i="1" s="1"/>
  <c r="U105" i="1"/>
  <c r="V101" i="1"/>
  <c r="W101" i="1"/>
  <c r="U101" i="1"/>
  <c r="V100" i="1"/>
  <c r="AN100" i="1" s="1"/>
  <c r="U100" i="1"/>
  <c r="AM100" i="1" s="1"/>
  <c r="V99" i="1"/>
  <c r="W99" i="1" s="1"/>
  <c r="U99" i="1"/>
  <c r="V97" i="1"/>
  <c r="U97" i="1"/>
  <c r="V96" i="1"/>
  <c r="W96" i="1"/>
  <c r="U96" i="1"/>
  <c r="S149" i="1"/>
  <c r="T149" i="1" s="1"/>
  <c r="R149" i="1"/>
  <c r="S141" i="1"/>
  <c r="R141" i="1"/>
  <c r="T141" i="1" s="1"/>
  <c r="S137" i="1"/>
  <c r="R137" i="1"/>
  <c r="T137" i="1"/>
  <c r="S125" i="1"/>
  <c r="R125" i="1"/>
  <c r="S123" i="1"/>
  <c r="R123" i="1"/>
  <c r="S122" i="1"/>
  <c r="T122" i="1"/>
  <c r="R122" i="1"/>
  <c r="S121" i="1"/>
  <c r="R121" i="1"/>
  <c r="S117" i="1"/>
  <c r="R117" i="1"/>
  <c r="S110" i="1"/>
  <c r="R110" i="1"/>
  <c r="S105" i="1"/>
  <c r="T105" i="1" s="1"/>
  <c r="R105" i="1"/>
  <c r="S101" i="1"/>
  <c r="T101" i="1"/>
  <c r="R101" i="1"/>
  <c r="S99" i="1"/>
  <c r="T99" i="1" s="1"/>
  <c r="R99" i="1"/>
  <c r="S97" i="1"/>
  <c r="R97" i="1"/>
  <c r="S96" i="1"/>
  <c r="R96" i="1"/>
  <c r="P149" i="1"/>
  <c r="O149" i="1"/>
  <c r="P141" i="1"/>
  <c r="Q141" i="1"/>
  <c r="O141" i="1"/>
  <c r="P137" i="1"/>
  <c r="O137" i="1"/>
  <c r="P129" i="1"/>
  <c r="Q129" i="1" s="1"/>
  <c r="O129" i="1"/>
  <c r="P125" i="1"/>
  <c r="O125" i="1"/>
  <c r="P123" i="1"/>
  <c r="Q123" i="1"/>
  <c r="O123" i="1"/>
  <c r="P122" i="1"/>
  <c r="Q122" i="1" s="1"/>
  <c r="O122" i="1"/>
  <c r="P121" i="1"/>
  <c r="Q121" i="1"/>
  <c r="O121" i="1"/>
  <c r="P117" i="1"/>
  <c r="O117" i="1"/>
  <c r="Q117" i="1"/>
  <c r="P105" i="1"/>
  <c r="Q105" i="1"/>
  <c r="O105" i="1"/>
  <c r="P101" i="1"/>
  <c r="Q101" i="1" s="1"/>
  <c r="O101" i="1"/>
  <c r="P99" i="1"/>
  <c r="O99" i="1"/>
  <c r="P97" i="1"/>
  <c r="Q97" i="1"/>
  <c r="O97" i="1"/>
  <c r="P96" i="1"/>
  <c r="O96" i="1"/>
  <c r="M141" i="1"/>
  <c r="M137" i="1"/>
  <c r="M123" i="1"/>
  <c r="N123" i="1" s="1"/>
  <c r="M122" i="1"/>
  <c r="M121" i="1"/>
  <c r="M105" i="1"/>
  <c r="M99" i="1"/>
  <c r="M97" i="1"/>
  <c r="M96" i="1"/>
  <c r="J156" i="1"/>
  <c r="I156" i="1"/>
  <c r="J149" i="1"/>
  <c r="K149" i="1" s="1"/>
  <c r="I149" i="1"/>
  <c r="J141" i="1"/>
  <c r="K141" i="1"/>
  <c r="I141" i="1"/>
  <c r="J137" i="1"/>
  <c r="I137" i="1"/>
  <c r="K137" i="1"/>
  <c r="J129" i="1"/>
  <c r="I129" i="1"/>
  <c r="K129" i="1" s="1"/>
  <c r="J123" i="1"/>
  <c r="I123" i="1"/>
  <c r="J122" i="1"/>
  <c r="K122" i="1" s="1"/>
  <c r="I122" i="1"/>
  <c r="J121" i="1"/>
  <c r="I121" i="1"/>
  <c r="J117" i="1"/>
  <c r="I117" i="1"/>
  <c r="J110" i="1"/>
  <c r="I110" i="1"/>
  <c r="J105" i="1"/>
  <c r="I105" i="1"/>
  <c r="K105" i="1" s="1"/>
  <c r="J101" i="1"/>
  <c r="AN101" i="1" s="1"/>
  <c r="I101" i="1"/>
  <c r="J99" i="1"/>
  <c r="K99" i="1" s="1"/>
  <c r="I99" i="1"/>
  <c r="J96" i="1"/>
  <c r="K96" i="1"/>
  <c r="I96" i="1"/>
  <c r="G156" i="1"/>
  <c r="F156" i="1"/>
  <c r="G149" i="1"/>
  <c r="H149" i="1" s="1"/>
  <c r="F149" i="1"/>
  <c r="G141" i="1"/>
  <c r="F141" i="1"/>
  <c r="H141" i="1" s="1"/>
  <c r="G137" i="1"/>
  <c r="F137" i="1"/>
  <c r="G131" i="1"/>
  <c r="H131" i="1" s="1"/>
  <c r="F131" i="1"/>
  <c r="G125" i="1"/>
  <c r="H125" i="1" s="1"/>
  <c r="F125" i="1"/>
  <c r="G123" i="1"/>
  <c r="F123" i="1"/>
  <c r="H123" i="1" s="1"/>
  <c r="G122" i="1"/>
  <c r="F122" i="1"/>
  <c r="G121" i="1"/>
  <c r="H121" i="1" s="1"/>
  <c r="F121" i="1"/>
  <c r="G117" i="1"/>
  <c r="H117" i="1"/>
  <c r="F117" i="1"/>
  <c r="G110" i="1"/>
  <c r="F110" i="1"/>
  <c r="G105" i="1"/>
  <c r="F105" i="1"/>
  <c r="G99" i="1"/>
  <c r="F99" i="1"/>
  <c r="G96" i="1"/>
  <c r="F96" i="1"/>
  <c r="F157" i="1"/>
  <c r="Y152" i="1"/>
  <c r="Y156" i="1"/>
  <c r="Z156" i="1"/>
  <c r="X156" i="1"/>
  <c r="X152" i="1"/>
  <c r="Z152" i="1" s="1"/>
  <c r="Y149" i="1"/>
  <c r="Z149" i="1"/>
  <c r="X149" i="1"/>
  <c r="X143" i="1"/>
  <c r="Y141" i="1"/>
  <c r="X141" i="1"/>
  <c r="Y140" i="1"/>
  <c r="Z140" i="1"/>
  <c r="X140" i="1"/>
  <c r="Y137" i="1"/>
  <c r="X137" i="1"/>
  <c r="Y136" i="1"/>
  <c r="Z136" i="1" s="1"/>
  <c r="X136" i="1"/>
  <c r="Y132" i="1"/>
  <c r="X132" i="1"/>
  <c r="Z132" i="1" s="1"/>
  <c r="Y129" i="1"/>
  <c r="X129" i="1"/>
  <c r="Y125" i="1"/>
  <c r="Y124" i="1"/>
  <c r="Z124" i="1"/>
  <c r="Y123" i="1"/>
  <c r="Y122" i="1"/>
  <c r="Y121" i="1"/>
  <c r="X125" i="1"/>
  <c r="Z125" i="1"/>
  <c r="X124" i="1"/>
  <c r="X123" i="1"/>
  <c r="X122" i="1"/>
  <c r="X121" i="1"/>
  <c r="Z121" i="1" s="1"/>
  <c r="Y117" i="1"/>
  <c r="X117" i="1"/>
  <c r="Y110" i="1"/>
  <c r="X110" i="1"/>
  <c r="Y105" i="1"/>
  <c r="X105" i="1"/>
  <c r="Y96" i="1"/>
  <c r="Y97" i="1"/>
  <c r="Z97" i="1"/>
  <c r="Y99" i="1"/>
  <c r="X99" i="1"/>
  <c r="X97" i="1"/>
  <c r="X96" i="1"/>
  <c r="Z96" i="1" s="1"/>
  <c r="Z76" i="1"/>
  <c r="Y58" i="1"/>
  <c r="Y88" i="1"/>
  <c r="D88" i="1"/>
  <c r="E88" i="1" s="1"/>
  <c r="G88" i="1"/>
  <c r="J88" i="1"/>
  <c r="M88" i="1"/>
  <c r="P88" i="1"/>
  <c r="S88" i="1"/>
  <c r="V88" i="1"/>
  <c r="X58" i="1"/>
  <c r="X88" i="1"/>
  <c r="Z88" i="1" s="1"/>
  <c r="F88" i="1"/>
  <c r="I88" i="1"/>
  <c r="L88" i="1"/>
  <c r="O88" i="1"/>
  <c r="R88" i="1"/>
  <c r="U88" i="1"/>
  <c r="Q156" i="1"/>
  <c r="N156" i="1"/>
  <c r="H156" i="1"/>
  <c r="Z151" i="1"/>
  <c r="W151" i="1"/>
  <c r="Q151" i="1"/>
  <c r="N151" i="1"/>
  <c r="H151" i="1"/>
  <c r="E151" i="1"/>
  <c r="W149" i="1"/>
  <c r="Q149" i="1"/>
  <c r="Q148" i="1"/>
  <c r="K148" i="1"/>
  <c r="H148" i="1"/>
  <c r="E148" i="1"/>
  <c r="Z147" i="1"/>
  <c r="W147" i="1"/>
  <c r="T147" i="1"/>
  <c r="Q147" i="1"/>
  <c r="K147" i="1"/>
  <c r="E147" i="1"/>
  <c r="W141" i="1"/>
  <c r="E141" i="1"/>
  <c r="Q140" i="1"/>
  <c r="N140" i="1"/>
  <c r="K140" i="1"/>
  <c r="Q137" i="1"/>
  <c r="H137" i="1"/>
  <c r="W136" i="1"/>
  <c r="E135" i="1"/>
  <c r="Z134" i="1"/>
  <c r="W134" i="1"/>
  <c r="T134" i="1"/>
  <c r="N134" i="1"/>
  <c r="K134" i="1"/>
  <c r="E134" i="1"/>
  <c r="Q132" i="1"/>
  <c r="N132" i="1"/>
  <c r="E132" i="1"/>
  <c r="Z130" i="1"/>
  <c r="W130" i="1"/>
  <c r="T130" i="1"/>
  <c r="N130" i="1"/>
  <c r="K130" i="1"/>
  <c r="E128" i="1"/>
  <c r="Z127" i="1"/>
  <c r="W127" i="1"/>
  <c r="T127" i="1"/>
  <c r="N127" i="1"/>
  <c r="K127" i="1"/>
  <c r="H127" i="1"/>
  <c r="E127" i="1"/>
  <c r="Q125" i="1"/>
  <c r="W124" i="1"/>
  <c r="T124" i="1"/>
  <c r="E124" i="1"/>
  <c r="W123" i="1"/>
  <c r="T123" i="1"/>
  <c r="K123" i="1"/>
  <c r="Z122" i="1"/>
  <c r="N122" i="1"/>
  <c r="H122" i="1"/>
  <c r="T121" i="1"/>
  <c r="N121" i="1"/>
  <c r="E121" i="1"/>
  <c r="H120" i="1"/>
  <c r="K118" i="1"/>
  <c r="Z117" i="1"/>
  <c r="K117" i="1"/>
  <c r="E117" i="1"/>
  <c r="Z115" i="1"/>
  <c r="T115" i="1"/>
  <c r="Q115" i="1"/>
  <c r="N115" i="1"/>
  <c r="K115" i="1"/>
  <c r="H115" i="1"/>
  <c r="E115" i="1"/>
  <c r="Z110" i="1"/>
  <c r="N110" i="1"/>
  <c r="N106" i="1"/>
  <c r="H105" i="1"/>
  <c r="E105" i="1"/>
  <c r="W104" i="1"/>
  <c r="T104" i="1"/>
  <c r="N104" i="1"/>
  <c r="H104" i="1"/>
  <c r="E104" i="1"/>
  <c r="K101" i="1"/>
  <c r="E101" i="1"/>
  <c r="W100" i="1"/>
  <c r="E100" i="1"/>
  <c r="Q99" i="1"/>
  <c r="E99" i="1"/>
  <c r="T97" i="1"/>
  <c r="N97" i="1"/>
  <c r="E97" i="1"/>
  <c r="N96" i="1"/>
  <c r="E96" i="1"/>
  <c r="Z95" i="1"/>
  <c r="W95" i="1"/>
  <c r="Q95" i="1"/>
  <c r="N95" i="1"/>
  <c r="H95" i="1"/>
  <c r="E95" i="1"/>
  <c r="Z82" i="1"/>
  <c r="Z80" i="1"/>
  <c r="Z74" i="1"/>
  <c r="Z73" i="1"/>
  <c r="Z71" i="1"/>
  <c r="Z65" i="1"/>
  <c r="Z64" i="1"/>
  <c r="Z57" i="1"/>
  <c r="Z56" i="1"/>
  <c r="Z55" i="1"/>
  <c r="Z53" i="1"/>
  <c r="Z52" i="1"/>
  <c r="Z51" i="1"/>
  <c r="Z46" i="1"/>
  <c r="Z45" i="1"/>
  <c r="Z42" i="1"/>
  <c r="Z41" i="1"/>
  <c r="Z39" i="1"/>
  <c r="Z37" i="1"/>
  <c r="Z35" i="1"/>
  <c r="Z32" i="1"/>
  <c r="Z30" i="1"/>
  <c r="Z29" i="1"/>
  <c r="Z28" i="1"/>
  <c r="Z27" i="1"/>
  <c r="Z26" i="1"/>
  <c r="Z22" i="1"/>
  <c r="Z20" i="1"/>
  <c r="Z18" i="1"/>
  <c r="Z15" i="1"/>
  <c r="Z9" i="1"/>
  <c r="Z7" i="1"/>
  <c r="Z6" i="1"/>
  <c r="Z5" i="1"/>
  <c r="T87" i="1"/>
  <c r="E87" i="1"/>
  <c r="H86" i="1"/>
  <c r="E86" i="1"/>
  <c r="T85" i="1"/>
  <c r="E84" i="1"/>
  <c r="W82" i="1"/>
  <c r="T82" i="1"/>
  <c r="Q82" i="1"/>
  <c r="N82" i="1"/>
  <c r="K82" i="1"/>
  <c r="H82" i="1"/>
  <c r="E82" i="1"/>
  <c r="W81" i="1"/>
  <c r="N81" i="1"/>
  <c r="W80" i="1"/>
  <c r="T80" i="1"/>
  <c r="Q80" i="1"/>
  <c r="N80" i="1"/>
  <c r="K80" i="1"/>
  <c r="H80" i="1"/>
  <c r="E80" i="1"/>
  <c r="E79" i="1"/>
  <c r="N78" i="1"/>
  <c r="E77" i="1"/>
  <c r="T76" i="1"/>
  <c r="N76" i="1"/>
  <c r="H76" i="1"/>
  <c r="E76" i="1"/>
  <c r="W74" i="1"/>
  <c r="T74" i="1"/>
  <c r="Q74" i="1"/>
  <c r="N74" i="1"/>
  <c r="K74" i="1"/>
  <c r="H74" i="1"/>
  <c r="E74" i="1"/>
  <c r="W73" i="1"/>
  <c r="T73" i="1"/>
  <c r="Q73" i="1"/>
  <c r="N73" i="1"/>
  <c r="K73" i="1"/>
  <c r="H73" i="1"/>
  <c r="E73" i="1"/>
  <c r="H72" i="1"/>
  <c r="E72" i="1"/>
  <c r="W71" i="1"/>
  <c r="T71" i="1"/>
  <c r="Q71" i="1"/>
  <c r="K71" i="1"/>
  <c r="H71" i="1"/>
  <c r="E71" i="1"/>
  <c r="Q67" i="1"/>
  <c r="H66" i="1"/>
  <c r="E66" i="1"/>
  <c r="W65" i="1"/>
  <c r="T65" i="1"/>
  <c r="Q65" i="1"/>
  <c r="N65" i="1"/>
  <c r="K65" i="1"/>
  <c r="H65" i="1"/>
  <c r="E65" i="1"/>
  <c r="W64" i="1"/>
  <c r="T64" i="1"/>
  <c r="Q64" i="1"/>
  <c r="N64" i="1"/>
  <c r="K64" i="1"/>
  <c r="H64" i="1"/>
  <c r="E64" i="1"/>
  <c r="V58" i="1"/>
  <c r="U58" i="1"/>
  <c r="S58" i="1"/>
  <c r="T58" i="1" s="1"/>
  <c r="P58" i="1"/>
  <c r="O58" i="1"/>
  <c r="M58" i="1"/>
  <c r="L58" i="1"/>
  <c r="J58" i="1"/>
  <c r="I58" i="1"/>
  <c r="G58" i="1"/>
  <c r="F58" i="1"/>
  <c r="D58" i="1"/>
  <c r="C58" i="1"/>
  <c r="W57" i="1"/>
  <c r="T57" i="1"/>
  <c r="Q57" i="1"/>
  <c r="N57" i="1"/>
  <c r="K57" i="1"/>
  <c r="H57" i="1"/>
  <c r="W56" i="1"/>
  <c r="E56" i="1"/>
  <c r="W55" i="1"/>
  <c r="T55" i="1"/>
  <c r="Q55" i="1"/>
  <c r="N55" i="1"/>
  <c r="K55" i="1"/>
  <c r="H55" i="1"/>
  <c r="E55" i="1"/>
  <c r="H54" i="1"/>
  <c r="W53" i="1"/>
  <c r="T53" i="1"/>
  <c r="Q53" i="1"/>
  <c r="K53" i="1"/>
  <c r="H53" i="1"/>
  <c r="W52" i="1"/>
  <c r="T52" i="1"/>
  <c r="Q52" i="1"/>
  <c r="N52" i="1"/>
  <c r="K52" i="1"/>
  <c r="H52" i="1"/>
  <c r="E52" i="1"/>
  <c r="W51" i="1"/>
  <c r="T51" i="1"/>
  <c r="Q51" i="1"/>
  <c r="N51" i="1"/>
  <c r="K51" i="1"/>
  <c r="H51" i="1"/>
  <c r="E51" i="1"/>
  <c r="H50" i="1"/>
  <c r="W46" i="1"/>
  <c r="T46" i="1"/>
  <c r="Q46" i="1"/>
  <c r="N46" i="1"/>
  <c r="K46" i="1"/>
  <c r="H46" i="1"/>
  <c r="E46" i="1"/>
  <c r="W45" i="1"/>
  <c r="T45" i="1"/>
  <c r="Q45" i="1"/>
  <c r="N45" i="1"/>
  <c r="K45" i="1"/>
  <c r="H45" i="1"/>
  <c r="E45" i="1"/>
  <c r="W42" i="1"/>
  <c r="T42" i="1"/>
  <c r="Q42" i="1"/>
  <c r="N42" i="1"/>
  <c r="K42" i="1"/>
  <c r="H42" i="1"/>
  <c r="E42" i="1"/>
  <c r="W41" i="1"/>
  <c r="H40" i="1"/>
  <c r="E40" i="1"/>
  <c r="W39" i="1"/>
  <c r="T39" i="1"/>
  <c r="Q39" i="1"/>
  <c r="N39" i="1"/>
  <c r="K39" i="1"/>
  <c r="H39" i="1"/>
  <c r="E39" i="1"/>
  <c r="W37" i="1"/>
  <c r="T37" i="1"/>
  <c r="Q37" i="1"/>
  <c r="N37" i="1"/>
  <c r="K37" i="1"/>
  <c r="E37" i="1"/>
  <c r="H36" i="1"/>
  <c r="E36" i="1"/>
  <c r="W35" i="1"/>
  <c r="T35" i="1"/>
  <c r="Q35" i="1"/>
  <c r="N35" i="1"/>
  <c r="K35" i="1"/>
  <c r="H35" i="1"/>
  <c r="E35" i="1"/>
  <c r="Q34" i="1"/>
  <c r="K34" i="1"/>
  <c r="E33" i="1"/>
  <c r="W32" i="1"/>
  <c r="T32" i="1"/>
  <c r="Q32" i="1"/>
  <c r="N32" i="1"/>
  <c r="K32" i="1"/>
  <c r="H32" i="1"/>
  <c r="E32" i="1"/>
  <c r="W30" i="1"/>
  <c r="T30" i="1"/>
  <c r="Q30" i="1"/>
  <c r="H30" i="1"/>
  <c r="W29" i="1"/>
  <c r="T29" i="1"/>
  <c r="N29" i="1"/>
  <c r="H29" i="1"/>
  <c r="E29" i="1"/>
  <c r="W28" i="1"/>
  <c r="T28" i="1"/>
  <c r="Q28" i="1"/>
  <c r="N28" i="1"/>
  <c r="K28" i="1"/>
  <c r="H28" i="1"/>
  <c r="E28" i="1"/>
  <c r="W27" i="1"/>
  <c r="T27" i="1"/>
  <c r="Q27" i="1"/>
  <c r="N27" i="1"/>
  <c r="K27" i="1"/>
  <c r="H27" i="1"/>
  <c r="E27" i="1"/>
  <c r="W26" i="1"/>
  <c r="T26" i="1"/>
  <c r="Q26" i="1"/>
  <c r="N26" i="1"/>
  <c r="K26" i="1"/>
  <c r="H26" i="1"/>
  <c r="E26" i="1"/>
  <c r="W25" i="1"/>
  <c r="H25" i="1"/>
  <c r="K23" i="1"/>
  <c r="W22" i="1"/>
  <c r="T22" i="1"/>
  <c r="Q22" i="1"/>
  <c r="K22" i="1"/>
  <c r="H22" i="1"/>
  <c r="E22" i="1"/>
  <c r="H21" i="1"/>
  <c r="E21" i="1"/>
  <c r="W20" i="1"/>
  <c r="T20" i="1"/>
  <c r="Q20" i="1"/>
  <c r="N20" i="1"/>
  <c r="K20" i="1"/>
  <c r="H20" i="1"/>
  <c r="E20" i="1"/>
  <c r="W18" i="1"/>
  <c r="T18" i="1"/>
  <c r="Q18" i="1"/>
  <c r="N18" i="1"/>
  <c r="K18" i="1"/>
  <c r="H18" i="1"/>
  <c r="W17" i="1"/>
  <c r="N16" i="1"/>
  <c r="K16" i="1"/>
  <c r="H16" i="1"/>
  <c r="W15" i="1"/>
  <c r="T15" i="1"/>
  <c r="Q15" i="1"/>
  <c r="N15" i="1"/>
  <c r="K15" i="1"/>
  <c r="H15" i="1"/>
  <c r="E15" i="1"/>
  <c r="W14" i="1"/>
  <c r="T14" i="1"/>
  <c r="Q14" i="1"/>
  <c r="N14" i="1"/>
  <c r="K14" i="1"/>
  <c r="H14" i="1"/>
  <c r="E14" i="1"/>
  <c r="E12" i="1"/>
  <c r="W11" i="1"/>
  <c r="T11" i="1"/>
  <c r="Q11" i="1"/>
  <c r="K11" i="1"/>
  <c r="E11" i="1"/>
  <c r="W10" i="1"/>
  <c r="E10" i="1"/>
  <c r="W9" i="1"/>
  <c r="T9" i="1"/>
  <c r="Q9" i="1"/>
  <c r="N9" i="1"/>
  <c r="K9" i="1"/>
  <c r="H9" i="1"/>
  <c r="E9" i="1"/>
  <c r="E8" i="1"/>
  <c r="W7" i="1"/>
  <c r="T7" i="1"/>
  <c r="Q7" i="1"/>
  <c r="N7" i="1"/>
  <c r="E7" i="1"/>
  <c r="W6" i="1"/>
  <c r="T6" i="1"/>
  <c r="Q6" i="1"/>
  <c r="N6" i="1"/>
  <c r="K6" i="1"/>
  <c r="H6" i="1"/>
  <c r="E6" i="1"/>
  <c r="W5" i="1"/>
  <c r="T5" i="1"/>
  <c r="Q5" i="1"/>
  <c r="N5" i="1"/>
  <c r="K5" i="1"/>
  <c r="H5" i="1"/>
  <c r="E5" i="1"/>
  <c r="E58" i="1"/>
  <c r="AA157" i="1"/>
  <c r="AC115" i="1"/>
  <c r="AC147" i="1"/>
  <c r="AC121" i="1"/>
  <c r="AC156" i="1"/>
  <c r="AC97" i="1"/>
  <c r="AC105" i="1"/>
  <c r="AC136" i="1"/>
  <c r="AC140" i="1"/>
  <c r="AC95" i="1"/>
  <c r="AC151" i="1"/>
  <c r="AC132" i="1"/>
  <c r="AC125" i="1"/>
  <c r="Q58" i="1"/>
  <c r="AC144" i="1"/>
  <c r="L157" i="1"/>
  <c r="AC96" i="1"/>
  <c r="AO5" i="1"/>
  <c r="Q96" i="1"/>
  <c r="H99" i="1"/>
  <c r="H106" i="1"/>
  <c r="W107" i="1"/>
  <c r="D157" i="1"/>
  <c r="T88" i="1"/>
  <c r="Z137" i="1"/>
  <c r="Z141" i="1"/>
  <c r="H110" i="1"/>
  <c r="K156" i="1"/>
  <c r="N105" i="1"/>
  <c r="N137" i="1"/>
  <c r="W97" i="1"/>
  <c r="W132" i="1"/>
  <c r="Y157" i="1"/>
  <c r="AC130" i="1"/>
  <c r="AC120" i="1"/>
  <c r="AF110" i="1"/>
  <c r="AF117" i="1"/>
  <c r="AF121" i="1"/>
  <c r="AF125" i="1"/>
  <c r="AF129" i="1"/>
  <c r="N99" i="1"/>
  <c r="E102" i="1"/>
  <c r="N88" i="1"/>
  <c r="Z99" i="1"/>
  <c r="Z105" i="1"/>
  <c r="Z123" i="1"/>
  <c r="H96" i="1"/>
  <c r="K121" i="1"/>
  <c r="R157" i="1"/>
  <c r="T117" i="1"/>
  <c r="T125" i="1"/>
  <c r="Q104" i="1"/>
  <c r="H140" i="1"/>
  <c r="K132" i="1"/>
  <c r="W152" i="1"/>
  <c r="E153" i="1"/>
  <c r="I157" i="1"/>
  <c r="V157" i="1"/>
  <c r="E98" i="1"/>
  <c r="Q110" i="1"/>
  <c r="N141" i="1"/>
  <c r="S157" i="1"/>
  <c r="AC143" i="1"/>
  <c r="AO27" i="1"/>
  <c r="AO50" i="1"/>
  <c r="T96" i="1"/>
  <c r="E131" i="1"/>
  <c r="H150" i="1"/>
  <c r="AF108" i="1"/>
  <c r="AF143" i="1"/>
  <c r="AF137" i="1"/>
  <c r="AF127" i="1"/>
  <c r="AF124" i="1"/>
  <c r="AF115" i="1"/>
  <c r="AF151" i="1"/>
  <c r="AF149" i="1"/>
  <c r="AF147" i="1"/>
  <c r="AF140" i="1"/>
  <c r="AF132" i="1"/>
  <c r="AF97" i="1"/>
  <c r="AF99" i="1"/>
  <c r="AF105" i="1"/>
  <c r="AF120" i="1"/>
  <c r="AF123" i="1"/>
  <c r="AF130" i="1"/>
  <c r="AF58" i="1"/>
  <c r="AF144" i="1"/>
  <c r="AE157" i="1"/>
  <c r="AF156" i="1"/>
  <c r="AF148" i="1"/>
  <c r="AF141" i="1"/>
  <c r="AF134" i="1"/>
  <c r="AF122" i="1"/>
  <c r="AF95" i="1"/>
  <c r="H58" i="1"/>
  <c r="AM101" i="1" l="1"/>
  <c r="K110" i="1"/>
  <c r="T110" i="1"/>
  <c r="K104" i="1"/>
  <c r="O157" i="1"/>
  <c r="AM96" i="1"/>
  <c r="AN105" i="1"/>
  <c r="AN117" i="1"/>
  <c r="AO120" i="1"/>
  <c r="AN122" i="1"/>
  <c r="AN123" i="1"/>
  <c r="AN124" i="1"/>
  <c r="AN125" i="1"/>
  <c r="AN136" i="1"/>
  <c r="AN137" i="1"/>
  <c r="AN140" i="1"/>
  <c r="AN141" i="1"/>
  <c r="X157" i="1"/>
  <c r="AO101" i="1"/>
  <c r="U157" i="1"/>
  <c r="AN106" i="1"/>
  <c r="K106" i="1"/>
  <c r="M157" i="1"/>
  <c r="N157" i="1" s="1"/>
  <c r="P157" i="1"/>
  <c r="AM97" i="1"/>
  <c r="AM99" i="1"/>
  <c r="AM105" i="1"/>
  <c r="AM117" i="1"/>
  <c r="AM121" i="1"/>
  <c r="AM122" i="1"/>
  <c r="AM123" i="1"/>
  <c r="AM124" i="1"/>
  <c r="AM125" i="1"/>
  <c r="AM129" i="1"/>
  <c r="AM132" i="1"/>
  <c r="AM136" i="1"/>
  <c r="AM137" i="1"/>
  <c r="AM140" i="1"/>
  <c r="AM141" i="1"/>
  <c r="AM143" i="1"/>
  <c r="AM149" i="1"/>
  <c r="AN152" i="1"/>
  <c r="AN156" i="1"/>
  <c r="AM88" i="1"/>
  <c r="AM110" i="1"/>
  <c r="AM115" i="1"/>
  <c r="AF152" i="1"/>
  <c r="AF103" i="1"/>
  <c r="AM152" i="1"/>
  <c r="AM156" i="1"/>
  <c r="AN149" i="1"/>
  <c r="AO149" i="1" s="1"/>
  <c r="AN143" i="1"/>
  <c r="AO143" i="1" s="1"/>
  <c r="AN129" i="1"/>
  <c r="AL121" i="1"/>
  <c r="AN99" i="1"/>
  <c r="AO99" i="1" s="1"/>
  <c r="AN96" i="1"/>
  <c r="AC58" i="1"/>
  <c r="AN88" i="1"/>
  <c r="AH160" i="1"/>
  <c r="AM147" i="1"/>
  <c r="AO9" i="1"/>
  <c r="AP88" i="1"/>
  <c r="AP58" i="1"/>
  <c r="AO42" i="1"/>
  <c r="AO41" i="1"/>
  <c r="AO39" i="1"/>
  <c r="AO37" i="1"/>
  <c r="AO30" i="1"/>
  <c r="AO28" i="1"/>
  <c r="AO51" i="1"/>
  <c r="AO48" i="1"/>
  <c r="AO76" i="1"/>
  <c r="AO86" i="1"/>
  <c r="AN148" i="1"/>
  <c r="AO148" i="1" s="1"/>
  <c r="AL144" i="1"/>
  <c r="AL134" i="1"/>
  <c r="AN130" i="1"/>
  <c r="AN127" i="1"/>
  <c r="AL120" i="1"/>
  <c r="AN97" i="1"/>
  <c r="AL147" i="1"/>
  <c r="AO118" i="1"/>
  <c r="AO98" i="1"/>
  <c r="AO128" i="1"/>
  <c r="AO145" i="1"/>
  <c r="Q157" i="1"/>
  <c r="AO133" i="1"/>
  <c r="AO114" i="1"/>
  <c r="AO100" i="1"/>
  <c r="AO112" i="1"/>
  <c r="AO109" i="1"/>
  <c r="AO127" i="1"/>
  <c r="AO96" i="1"/>
  <c r="AO141" i="1"/>
  <c r="AO124" i="1"/>
  <c r="AO130" i="1"/>
  <c r="AO151" i="1"/>
  <c r="AO137" i="1"/>
  <c r="AO146" i="1"/>
  <c r="AO108" i="1"/>
  <c r="AO106" i="1"/>
  <c r="AO105" i="1"/>
  <c r="AN147" i="1"/>
  <c r="AO147" i="1" s="1"/>
  <c r="AL127" i="1"/>
  <c r="AQ88" i="1"/>
  <c r="AL148" i="1"/>
  <c r="AN144" i="1"/>
  <c r="AO144" i="1" s="1"/>
  <c r="AN134" i="1"/>
  <c r="AO134" i="1" s="1"/>
  <c r="AL129" i="1"/>
  <c r="AK159" i="1"/>
  <c r="AN121" i="1"/>
  <c r="AO121" i="1" s="1"/>
  <c r="AO26" i="1"/>
  <c r="AO22" i="1"/>
  <c r="AL99" i="1"/>
  <c r="AQ58" i="1"/>
  <c r="AL96" i="1"/>
  <c r="AO56" i="1"/>
  <c r="AP157" i="1"/>
  <c r="AO57" i="1"/>
  <c r="AO156" i="1"/>
  <c r="AO122" i="1"/>
  <c r="AO97" i="1"/>
  <c r="AO135" i="1"/>
  <c r="AO153" i="1"/>
  <c r="AO152" i="1"/>
  <c r="AO154" i="1"/>
  <c r="G157" i="1"/>
  <c r="H157" i="1" s="1"/>
  <c r="AN132" i="1"/>
  <c r="AO132" i="1" s="1"/>
  <c r="AO104" i="1"/>
  <c r="AO129" i="1"/>
  <c r="AO123" i="1"/>
  <c r="AO117" i="1"/>
  <c r="AN110" i="1"/>
  <c r="AO110" i="1" s="1"/>
  <c r="AO131" i="1"/>
  <c r="AO107" i="1"/>
  <c r="AO102" i="1"/>
  <c r="AO136" i="1"/>
  <c r="AO103" i="1"/>
  <c r="AN115" i="1"/>
  <c r="AO115" i="1" s="1"/>
  <c r="AO139" i="1"/>
  <c r="T157" i="1"/>
  <c r="AC157" i="1"/>
  <c r="AO150" i="1"/>
  <c r="AO142" i="1"/>
  <c r="W157" i="1"/>
  <c r="Z157" i="1"/>
  <c r="H135" i="1"/>
  <c r="AF88" i="1"/>
  <c r="W88" i="1"/>
  <c r="K88" i="1"/>
  <c r="Q88" i="1"/>
  <c r="H88" i="1"/>
  <c r="Z58" i="1"/>
  <c r="K58" i="1"/>
  <c r="AO36" i="1"/>
  <c r="W58" i="1"/>
  <c r="AD157" i="1"/>
  <c r="AF157" i="1" s="1"/>
  <c r="AO116" i="1"/>
  <c r="E116" i="1"/>
  <c r="AN58" i="1"/>
  <c r="AN159" i="1" s="1"/>
  <c r="J157" i="1"/>
  <c r="N58" i="1"/>
  <c r="C157" i="1"/>
  <c r="E157" i="1" s="1"/>
  <c r="AM58" i="1"/>
  <c r="AM159" i="1" s="1"/>
  <c r="AL151" i="1"/>
  <c r="AL130" i="1"/>
  <c r="AL110" i="1"/>
  <c r="AL108" i="1"/>
  <c r="AL156" i="1"/>
  <c r="AL143" i="1"/>
  <c r="AL137" i="1"/>
  <c r="AL97" i="1"/>
  <c r="AJ157" i="1"/>
  <c r="AJ160" i="1" s="1"/>
  <c r="AL95" i="1"/>
  <c r="AI120" i="1"/>
  <c r="AI132" i="1"/>
  <c r="AI156" i="1"/>
  <c r="AI152" i="1"/>
  <c r="AI130" i="1"/>
  <c r="AI108" i="1"/>
  <c r="AI88" i="1"/>
  <c r="AI141" i="1"/>
  <c r="AI140" i="1"/>
  <c r="AI134" i="1"/>
  <c r="AI125" i="1"/>
  <c r="AI121" i="1"/>
  <c r="AI117" i="1"/>
  <c r="AI110" i="1"/>
  <c r="AI105" i="1"/>
  <c r="AI96" i="1"/>
  <c r="AI129" i="1"/>
  <c r="AI127" i="1"/>
  <c r="AI124" i="1"/>
  <c r="AI122" i="1"/>
  <c r="AI115" i="1"/>
  <c r="AI99" i="1"/>
  <c r="AI97" i="1"/>
  <c r="AG157" i="1"/>
  <c r="AI58" i="1"/>
  <c r="AI143" i="1"/>
  <c r="AI144" i="1"/>
  <c r="AI147" i="1"/>
  <c r="AI148" i="1"/>
  <c r="AI151" i="1"/>
  <c r="AI123" i="1"/>
  <c r="AI137" i="1"/>
  <c r="AI95" i="1"/>
  <c r="AO125" i="1" l="1"/>
  <c r="AO140" i="1"/>
  <c r="AK160" i="1"/>
  <c r="AI157" i="1"/>
  <c r="AG160" i="1"/>
  <c r="AQ157" i="1"/>
  <c r="AM157" i="1"/>
  <c r="AM160" i="1" s="1"/>
  <c r="AO88" i="1"/>
  <c r="K157" i="1"/>
  <c r="AN157" i="1"/>
  <c r="AN160" i="1" s="1"/>
  <c r="AO58" i="1"/>
  <c r="AL157" i="1"/>
  <c r="AO157" i="1" l="1"/>
</calcChain>
</file>

<file path=xl/sharedStrings.xml><?xml version="1.0" encoding="utf-8"?>
<sst xmlns="http://schemas.openxmlformats.org/spreadsheetml/2006/main" count="444" uniqueCount="135">
  <si>
    <t>Total</t>
  </si>
  <si>
    <t>Graduated</t>
  </si>
  <si>
    <t>#</t>
  </si>
  <si>
    <t>%</t>
  </si>
  <si>
    <t>St. John's College - Queens</t>
  </si>
  <si>
    <t>Undeclared</t>
  </si>
  <si>
    <t>ANT</t>
  </si>
  <si>
    <t>Anthropology</t>
  </si>
  <si>
    <t>ASC</t>
  </si>
  <si>
    <t>Asian Studies</t>
  </si>
  <si>
    <t>ASP</t>
  </si>
  <si>
    <t>American Studies</t>
  </si>
  <si>
    <t>BIO</t>
  </si>
  <si>
    <t>Biology</t>
  </si>
  <si>
    <t>BIO1</t>
  </si>
  <si>
    <t>Biology 7-12</t>
  </si>
  <si>
    <t>BIO2</t>
  </si>
  <si>
    <t>Biology/Dentistry</t>
  </si>
  <si>
    <t>BIO3</t>
  </si>
  <si>
    <t>Biology/Optometry</t>
  </si>
  <si>
    <t>BIOS</t>
  </si>
  <si>
    <t>Biology - Self Pace</t>
  </si>
  <si>
    <t>CHE</t>
  </si>
  <si>
    <t>Chemistry</t>
  </si>
  <si>
    <t>CHES</t>
  </si>
  <si>
    <t>Chemistry - Self Pace</t>
  </si>
  <si>
    <t>CHE1</t>
  </si>
  <si>
    <t>Chemistry 7-12</t>
  </si>
  <si>
    <t>ECO</t>
  </si>
  <si>
    <t>Economics</t>
  </si>
  <si>
    <t>ECO1</t>
  </si>
  <si>
    <t>Economics Social Studies 7-12</t>
  </si>
  <si>
    <t>ENG</t>
  </si>
  <si>
    <t>English</t>
  </si>
  <si>
    <t>ENG1</t>
  </si>
  <si>
    <t>English 7-12</t>
  </si>
  <si>
    <t>ESP</t>
  </si>
  <si>
    <t>Environmental Stu (Ecology)</t>
  </si>
  <si>
    <t>ESPS</t>
  </si>
  <si>
    <t>Environmental Stud - Self Pace</t>
  </si>
  <si>
    <t>ESP1</t>
  </si>
  <si>
    <t>Environmental Stu Social Studies 7-12</t>
  </si>
  <si>
    <t>ESP5</t>
  </si>
  <si>
    <t>Environmental Stud (Soc Sci)</t>
  </si>
  <si>
    <t>FNA</t>
  </si>
  <si>
    <t>Art-Painting, Print, Sculpture</t>
  </si>
  <si>
    <t>FNA1</t>
  </si>
  <si>
    <t>Graphic Design</t>
  </si>
  <si>
    <t>FNA2</t>
  </si>
  <si>
    <t>Creative Photography</t>
  </si>
  <si>
    <t>FNA4</t>
  </si>
  <si>
    <t>Illustration</t>
  </si>
  <si>
    <t>FRE</t>
  </si>
  <si>
    <t>French</t>
  </si>
  <si>
    <t>FRE1</t>
  </si>
  <si>
    <t>French 7-12</t>
  </si>
  <si>
    <t>GOV</t>
  </si>
  <si>
    <t>Government &amp; Politics</t>
  </si>
  <si>
    <t>GOV1</t>
  </si>
  <si>
    <t>Government &amp; Politics Social Studies 7-12</t>
  </si>
  <si>
    <t>GOV2</t>
  </si>
  <si>
    <t>Public Admin Public Svce</t>
  </si>
  <si>
    <t>HIS</t>
  </si>
  <si>
    <t>History</t>
  </si>
  <si>
    <t>HIS1</t>
  </si>
  <si>
    <t>History Social Studies 7-12</t>
  </si>
  <si>
    <t>ITA</t>
  </si>
  <si>
    <t>Italian</t>
  </si>
  <si>
    <t>ITA1</t>
  </si>
  <si>
    <t>Italian 7-12</t>
  </si>
  <si>
    <t>MTH</t>
  </si>
  <si>
    <t>Mathematics</t>
  </si>
  <si>
    <t>MTH1</t>
  </si>
  <si>
    <t>Mathematics 7-12</t>
  </si>
  <si>
    <t>MTH3</t>
  </si>
  <si>
    <t>Mathematical Physics</t>
  </si>
  <si>
    <t>PHI</t>
  </si>
  <si>
    <t>Philosophy</t>
  </si>
  <si>
    <t>PHI1</t>
  </si>
  <si>
    <t>Philosophy - Theology</t>
  </si>
  <si>
    <t>PHI2</t>
  </si>
  <si>
    <t>Philosophy - Theological Studies</t>
  </si>
  <si>
    <t>PHY</t>
  </si>
  <si>
    <t>Physics</t>
  </si>
  <si>
    <t>PHY1</t>
  </si>
  <si>
    <t>Physical Science</t>
  </si>
  <si>
    <t>PHY2</t>
  </si>
  <si>
    <t>Physics 7-12</t>
  </si>
  <si>
    <t>PHY3</t>
  </si>
  <si>
    <t>PHYX</t>
  </si>
  <si>
    <t>Physical Science - Self Pace</t>
  </si>
  <si>
    <t>PSY</t>
  </si>
  <si>
    <t>Psychology</t>
  </si>
  <si>
    <t>SOC</t>
  </si>
  <si>
    <t>Sociology</t>
  </si>
  <si>
    <t>SPA</t>
  </si>
  <si>
    <t>Spanish</t>
  </si>
  <si>
    <t>SPA1</t>
  </si>
  <si>
    <t>Spanish 7-12</t>
  </si>
  <si>
    <t>SPE</t>
  </si>
  <si>
    <t>Speech Pathology &amp; Audiology</t>
  </si>
  <si>
    <t>SPE1</t>
  </si>
  <si>
    <t>Speech(Public Add.,Gen.Speech)</t>
  </si>
  <si>
    <t>THE</t>
  </si>
  <si>
    <t>Theology</t>
  </si>
  <si>
    <t>St. John's College - Staten Island</t>
  </si>
  <si>
    <t>CUS</t>
  </si>
  <si>
    <t>Computer Science</t>
  </si>
  <si>
    <t>CUS2</t>
  </si>
  <si>
    <t>Computer Science Business Opt</t>
  </si>
  <si>
    <t>EDU</t>
  </si>
  <si>
    <t>Elementary Edu Grades Pre K-6</t>
  </si>
  <si>
    <t>EDU2</t>
  </si>
  <si>
    <t>Elem Ed Pre K-6 &amp; Spec Ed K-12</t>
  </si>
  <si>
    <t>EDUD</t>
  </si>
  <si>
    <t>Elem Ed/Special Edu, Pre-K-6</t>
  </si>
  <si>
    <t>LAS</t>
  </si>
  <si>
    <t>Liberal Arts</t>
  </si>
  <si>
    <t>PSC</t>
  </si>
  <si>
    <t>Political Science</t>
  </si>
  <si>
    <t>SPE2</t>
  </si>
  <si>
    <t>Speech</t>
  </si>
  <si>
    <t>SST</t>
  </si>
  <si>
    <t>Social Studies</t>
  </si>
  <si>
    <t>SST1</t>
  </si>
  <si>
    <t>Social Studies 7-12</t>
  </si>
  <si>
    <t xml:space="preserve">10 Yr Avg Grad Rate </t>
  </si>
  <si>
    <t>St. John's College - Queens &amp; SI</t>
  </si>
  <si>
    <t>0000</t>
  </si>
  <si>
    <t>PHY4</t>
  </si>
  <si>
    <t>Physical Sci (Pre-Engineering)</t>
  </si>
  <si>
    <t>Physical Sci (Bio Med Engine)</t>
  </si>
  <si>
    <t>Biology/Podiatric Medicine</t>
  </si>
  <si>
    <t>BIO5</t>
  </si>
  <si>
    <t>This is based on students' initial college/major when they were freshmen and if they graduated from SJC regardless of college/major. Based on Fall cohorts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</si>
</sst>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8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0" fillId="2" borderId="3" xfId="0" applyFill="1" applyBorder="1"/>
    <xf numFmtId="0" fontId="2" fillId="2" borderId="0" xfId="0" applyFont="1" applyFill="1" applyBorder="1"/>
    <xf numFmtId="0" fontId="2" fillId="2" borderId="3" xfId="0" applyFont="1" applyFill="1" applyBorder="1" applyAlignment="1">
      <alignment horizontal="center"/>
    </xf>
    <xf numFmtId="0" fontId="0" fillId="0" borderId="0" xfId="0" applyFill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1" fontId="2" fillId="0" borderId="3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9" fontId="0" fillId="0" borderId="8" xfId="1" applyFont="1" applyFill="1" applyBorder="1"/>
    <xf numFmtId="0" fontId="0" fillId="0" borderId="3" xfId="0" applyFill="1" applyBorder="1"/>
    <xf numFmtId="1" fontId="0" fillId="0" borderId="3" xfId="1" applyNumberFormat="1" applyFont="1" applyFill="1" applyBorder="1"/>
    <xf numFmtId="1" fontId="0" fillId="0" borderId="0" xfId="1" applyNumberFormat="1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9" fontId="2" fillId="2" borderId="11" xfId="1" applyFont="1" applyFill="1" applyBorder="1"/>
    <xf numFmtId="1" fontId="2" fillId="3" borderId="9" xfId="0" applyNumberFormat="1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2" fillId="2" borderId="0" xfId="0" applyFont="1" applyFill="1"/>
    <xf numFmtId="0" fontId="3" fillId="0" borderId="0" xfId="0" applyFont="1" applyFill="1"/>
    <xf numFmtId="0" fontId="2" fillId="0" borderId="2" xfId="0" applyFont="1" applyFill="1" applyBorder="1"/>
    <xf numFmtId="9" fontId="2" fillId="0" borderId="2" xfId="1" applyFont="1" applyFill="1" applyBorder="1"/>
    <xf numFmtId="0" fontId="2" fillId="0" borderId="0" xfId="0" applyFont="1" applyFill="1"/>
    <xf numFmtId="0" fontId="2" fillId="0" borderId="0" xfId="0" applyFont="1" applyFill="1" applyBorder="1"/>
    <xf numFmtId="9" fontId="2" fillId="0" borderId="0" xfId="1" applyFont="1" applyFill="1" applyBorder="1"/>
    <xf numFmtId="1" fontId="2" fillId="2" borderId="0" xfId="0" applyNumberFormat="1" applyFont="1" applyFill="1"/>
    <xf numFmtId="1" fontId="2" fillId="2" borderId="9" xfId="0" applyNumberFormat="1" applyFont="1" applyFill="1" applyBorder="1"/>
    <xf numFmtId="9" fontId="1" fillId="0" borderId="8" xfId="1" applyFont="1" applyFill="1" applyBorder="1"/>
    <xf numFmtId="0" fontId="0" fillId="4" borderId="3" xfId="0" applyFill="1" applyBorder="1"/>
    <xf numFmtId="0" fontId="0" fillId="4" borderId="0" xfId="0" applyFill="1" applyBorder="1"/>
    <xf numFmtId="1" fontId="1" fillId="4" borderId="3" xfId="1" applyNumberFormat="1" applyFont="1" applyFill="1" applyBorder="1"/>
    <xf numFmtId="1" fontId="1" fillId="4" borderId="0" xfId="1" applyNumberFormat="1" applyFont="1" applyFill="1" applyBorder="1"/>
    <xf numFmtId="9" fontId="1" fillId="4" borderId="8" xfId="1" applyFont="1" applyFill="1" applyBorder="1"/>
    <xf numFmtId="0" fontId="0" fillId="4" borderId="0" xfId="0" applyFill="1"/>
    <xf numFmtId="1" fontId="0" fillId="4" borderId="0" xfId="0" applyNumberFormat="1" applyFill="1"/>
    <xf numFmtId="0" fontId="0" fillId="0" borderId="3" xfId="0" quotePrefix="1" applyFill="1" applyBorder="1"/>
    <xf numFmtId="1" fontId="1" fillId="0" borderId="0" xfId="1" applyNumberFormat="1" applyFont="1" applyFill="1" applyBorder="1"/>
    <xf numFmtId="1" fontId="2" fillId="4" borderId="3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1" fillId="4" borderId="3" xfId="1" applyNumberFormat="1" applyFont="1" applyFill="1" applyBorder="1"/>
    <xf numFmtId="1" fontId="1" fillId="4" borderId="0" xfId="1" applyNumberFormat="1" applyFont="1" applyFill="1" applyBorder="1"/>
    <xf numFmtId="9" fontId="1" fillId="4" borderId="8" xfId="1" applyFont="1" applyFill="1" applyBorder="1"/>
    <xf numFmtId="0" fontId="2" fillId="4" borderId="3" xfId="0" applyFont="1" applyFill="1" applyBorder="1"/>
    <xf numFmtId="0" fontId="0" fillId="5" borderId="3" xfId="0" applyFill="1" applyBorder="1"/>
    <xf numFmtId="0" fontId="0" fillId="5" borderId="0" xfId="0" applyFill="1" applyBorder="1"/>
    <xf numFmtId="1" fontId="1" fillId="5" borderId="3" xfId="1" applyNumberFormat="1" applyFont="1" applyFill="1" applyBorder="1"/>
    <xf numFmtId="1" fontId="1" fillId="5" borderId="0" xfId="1" applyNumberFormat="1" applyFont="1" applyFill="1" applyBorder="1"/>
    <xf numFmtId="9" fontId="1" fillId="5" borderId="8" xfId="1" applyFont="1" applyFill="1" applyBorder="1"/>
    <xf numFmtId="0" fontId="0" fillId="5" borderId="0" xfId="0" applyFill="1"/>
    <xf numFmtId="1" fontId="2" fillId="5" borderId="3" xfId="0" applyNumberFormat="1" applyFont="1" applyFill="1" applyBorder="1" applyAlignment="1">
      <alignment horizontal="center"/>
    </xf>
    <xf numFmtId="1" fontId="2" fillId="5" borderId="0" xfId="0" applyNumberFormat="1" applyFont="1" applyFill="1" applyBorder="1" applyAlignment="1">
      <alignment horizontal="center"/>
    </xf>
    <xf numFmtId="9" fontId="1" fillId="4" borderId="8" xfId="1" applyFont="1" applyFill="1" applyBorder="1"/>
    <xf numFmtId="9" fontId="1" fillId="5" borderId="8" xfId="1" applyFont="1" applyFill="1" applyBorder="1"/>
    <xf numFmtId="0" fontId="0" fillId="5" borderId="3" xfId="0" quotePrefix="1" applyFill="1" applyBorder="1"/>
    <xf numFmtId="0" fontId="2" fillId="4" borderId="1" xfId="0" applyFont="1" applyFill="1" applyBorder="1"/>
    <xf numFmtId="0" fontId="2" fillId="4" borderId="2" xfId="0" applyFont="1" applyFill="1" applyBorder="1"/>
    <xf numFmtId="0" fontId="2" fillId="4" borderId="7" xfId="0" applyFont="1" applyFill="1" applyBorder="1"/>
    <xf numFmtId="1" fontId="0" fillId="0" borderId="0" xfId="0" applyNumberFormat="1" applyFill="1"/>
    <xf numFmtId="9" fontId="0" fillId="4" borderId="8" xfId="1" applyFont="1" applyFill="1" applyBorder="1"/>
    <xf numFmtId="1" fontId="0" fillId="4" borderId="0" xfId="1" applyNumberFormat="1" applyFont="1" applyFill="1" applyBorder="1"/>
    <xf numFmtId="1" fontId="1" fillId="0" borderId="3" xfId="1" applyNumberFormat="1" applyFont="1" applyFill="1" applyBorder="1"/>
    <xf numFmtId="0" fontId="0" fillId="4" borderId="5" xfId="0" applyFill="1" applyBorder="1"/>
    <xf numFmtId="1" fontId="0" fillId="4" borderId="0" xfId="0" applyNumberFormat="1" applyFill="1" applyBorder="1"/>
    <xf numFmtId="1" fontId="0" fillId="0" borderId="0" xfId="0" applyNumberFormat="1"/>
    <xf numFmtId="1" fontId="2" fillId="2" borderId="10" xfId="0" applyNumberFormat="1" applyFont="1" applyFill="1" applyBorder="1"/>
    <xf numFmtId="0" fontId="2" fillId="2" borderId="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60"/>
  <sheetViews>
    <sheetView tabSelected="1" view="pageBreakPreview" zoomScaleNormal="100" zoomScaleSheetLayoutView="100" zoomScalePageLayoutView="54" workbookViewId="0">
      <pane xSplit="21" ySplit="28" topLeftCell="AH141" activePane="bottomRight" state="frozen"/>
      <selection pane="topRight" activeCell="V1" sqref="V1"/>
      <selection pane="bottomLeft" activeCell="A29" sqref="A29"/>
      <selection pane="bottomRight" activeCell="AL164" sqref="AL164"/>
    </sheetView>
  </sheetViews>
  <sheetFormatPr defaultRowHeight="12.75" x14ac:dyDescent="0.2"/>
  <cols>
    <col min="2" max="2" width="35.42578125" customWidth="1"/>
    <col min="3" max="3" width="7.7109375" hidden="1" customWidth="1"/>
    <col min="4" max="4" width="7.5703125" hidden="1" customWidth="1"/>
    <col min="5" max="5" width="6.28515625" hidden="1" customWidth="1"/>
    <col min="6" max="6" width="7.7109375" hidden="1" customWidth="1"/>
    <col min="7" max="7" width="6.85546875" hidden="1" customWidth="1"/>
    <col min="8" max="8" width="6.28515625" hidden="1" customWidth="1"/>
    <col min="9" max="9" width="7.7109375" customWidth="1"/>
    <col min="10" max="10" width="6.85546875" customWidth="1"/>
    <col min="11" max="11" width="6.28515625" customWidth="1"/>
    <col min="12" max="12" width="7.7109375" customWidth="1"/>
    <col min="13" max="13" width="6.85546875" customWidth="1"/>
    <col min="14" max="14" width="6.28515625" customWidth="1"/>
    <col min="15" max="15" width="7.7109375" customWidth="1"/>
    <col min="16" max="16" width="6.85546875" customWidth="1"/>
    <col min="17" max="17" width="6.140625" customWidth="1"/>
    <col min="18" max="18" width="7.7109375" customWidth="1"/>
    <col min="19" max="19" width="6.85546875" customWidth="1"/>
    <col min="20" max="20" width="6.140625" customWidth="1"/>
    <col min="21" max="21" width="7.7109375" customWidth="1"/>
    <col min="22" max="22" width="6.85546875" customWidth="1"/>
    <col min="23" max="23" width="6.140625" customWidth="1"/>
    <col min="24" max="24" width="7.7109375" customWidth="1"/>
    <col min="25" max="25" width="6.85546875" customWidth="1"/>
    <col min="26" max="26" width="6.140625" customWidth="1"/>
    <col min="27" max="27" width="7.7109375" bestFit="1" customWidth="1"/>
    <col min="28" max="28" width="6.85546875" bestFit="1" customWidth="1"/>
    <col min="29" max="29" width="6.140625" bestFit="1" customWidth="1"/>
    <col min="30" max="30" width="7.7109375" customWidth="1"/>
    <col min="31" max="31" width="7.42578125" customWidth="1"/>
    <col min="32" max="32" width="8" customWidth="1"/>
    <col min="33" max="33" width="7.7109375" customWidth="1"/>
    <col min="34" max="34" width="7.42578125" customWidth="1"/>
    <col min="35" max="38" width="8" customWidth="1"/>
    <col min="39" max="40" width="7.7109375" bestFit="1" customWidth="1"/>
    <col min="41" max="41" width="7.5703125" customWidth="1"/>
  </cols>
  <sheetData>
    <row r="1" spans="1:73" x14ac:dyDescent="0.2">
      <c r="A1" s="1"/>
      <c r="B1" s="2"/>
      <c r="C1" s="72">
        <v>1999</v>
      </c>
      <c r="D1" s="73"/>
      <c r="E1" s="74"/>
      <c r="F1" s="72">
        <v>2000</v>
      </c>
      <c r="G1" s="73"/>
      <c r="H1" s="74"/>
      <c r="I1" s="72">
        <v>2001</v>
      </c>
      <c r="J1" s="73"/>
      <c r="K1" s="74"/>
      <c r="L1" s="72">
        <v>2002</v>
      </c>
      <c r="M1" s="73"/>
      <c r="N1" s="74"/>
      <c r="O1" s="72">
        <v>2003</v>
      </c>
      <c r="P1" s="73"/>
      <c r="Q1" s="74"/>
      <c r="R1" s="72">
        <v>2004</v>
      </c>
      <c r="S1" s="73"/>
      <c r="T1" s="74"/>
      <c r="U1" s="72">
        <v>2005</v>
      </c>
      <c r="V1" s="73"/>
      <c r="W1" s="74"/>
      <c r="X1" s="72">
        <v>2006</v>
      </c>
      <c r="Y1" s="73"/>
      <c r="Z1" s="74"/>
      <c r="AA1" s="72">
        <v>2007</v>
      </c>
      <c r="AB1" s="73"/>
      <c r="AC1" s="74"/>
      <c r="AD1" s="72">
        <v>2008</v>
      </c>
      <c r="AE1" s="73"/>
      <c r="AF1" s="74"/>
      <c r="AG1" s="72">
        <v>2009</v>
      </c>
      <c r="AH1" s="73"/>
      <c r="AI1" s="74"/>
      <c r="AJ1" s="72">
        <v>2010</v>
      </c>
      <c r="AK1" s="73"/>
      <c r="AL1" s="74"/>
      <c r="AM1" s="75" t="s">
        <v>126</v>
      </c>
      <c r="AN1" s="76"/>
      <c r="AO1" s="77"/>
    </row>
    <row r="2" spans="1:73" x14ac:dyDescent="0.2">
      <c r="A2" s="3"/>
      <c r="B2" s="4"/>
      <c r="C2" s="5" t="s">
        <v>0</v>
      </c>
      <c r="D2" s="70" t="s">
        <v>1</v>
      </c>
      <c r="E2" s="71"/>
      <c r="F2" s="5" t="s">
        <v>0</v>
      </c>
      <c r="G2" s="70" t="s">
        <v>1</v>
      </c>
      <c r="H2" s="71"/>
      <c r="I2" s="5" t="s">
        <v>0</v>
      </c>
      <c r="J2" s="70" t="s">
        <v>1</v>
      </c>
      <c r="K2" s="71"/>
      <c r="L2" s="5" t="s">
        <v>0</v>
      </c>
      <c r="M2" s="70" t="s">
        <v>1</v>
      </c>
      <c r="N2" s="71"/>
      <c r="O2" s="5" t="s">
        <v>0</v>
      </c>
      <c r="P2" s="70" t="s">
        <v>1</v>
      </c>
      <c r="Q2" s="71"/>
      <c r="R2" s="5" t="s">
        <v>0</v>
      </c>
      <c r="S2" s="70" t="s">
        <v>1</v>
      </c>
      <c r="T2" s="71"/>
      <c r="U2" s="5" t="s">
        <v>0</v>
      </c>
      <c r="V2" s="70" t="s">
        <v>1</v>
      </c>
      <c r="W2" s="71"/>
      <c r="X2" s="5" t="s">
        <v>0</v>
      </c>
      <c r="Y2" s="70" t="s">
        <v>1</v>
      </c>
      <c r="Z2" s="71"/>
      <c r="AA2" s="5" t="s">
        <v>0</v>
      </c>
      <c r="AB2" s="70" t="s">
        <v>1</v>
      </c>
      <c r="AC2" s="71"/>
      <c r="AD2" s="5" t="s">
        <v>0</v>
      </c>
      <c r="AE2" s="70" t="s">
        <v>1</v>
      </c>
      <c r="AF2" s="71"/>
      <c r="AG2" s="5" t="s">
        <v>0</v>
      </c>
      <c r="AH2" s="70" t="s">
        <v>1</v>
      </c>
      <c r="AI2" s="71"/>
      <c r="AJ2" s="5" t="s">
        <v>0</v>
      </c>
      <c r="AK2" s="70" t="s">
        <v>1</v>
      </c>
      <c r="AL2" s="71"/>
      <c r="AM2" s="5" t="s">
        <v>0</v>
      </c>
      <c r="AN2" s="70" t="s">
        <v>1</v>
      </c>
      <c r="AO2" s="71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</row>
    <row r="3" spans="1:73" ht="13.5" thickBot="1" x14ac:dyDescent="0.25">
      <c r="A3" s="7"/>
      <c r="B3" s="8"/>
      <c r="C3" s="7"/>
      <c r="D3" s="8" t="s">
        <v>2</v>
      </c>
      <c r="E3" s="9" t="s">
        <v>3</v>
      </c>
      <c r="F3" s="7"/>
      <c r="G3" s="8" t="s">
        <v>2</v>
      </c>
      <c r="H3" s="9" t="s">
        <v>3</v>
      </c>
      <c r="I3" s="7"/>
      <c r="J3" s="8" t="s">
        <v>2</v>
      </c>
      <c r="K3" s="9" t="s">
        <v>3</v>
      </c>
      <c r="L3" s="7"/>
      <c r="M3" s="8" t="s">
        <v>2</v>
      </c>
      <c r="N3" s="9" t="s">
        <v>3</v>
      </c>
      <c r="O3" s="7"/>
      <c r="P3" s="8" t="s">
        <v>2</v>
      </c>
      <c r="Q3" s="9" t="s">
        <v>3</v>
      </c>
      <c r="R3" s="7"/>
      <c r="S3" s="8" t="s">
        <v>2</v>
      </c>
      <c r="T3" s="9" t="s">
        <v>3</v>
      </c>
      <c r="U3" s="7"/>
      <c r="V3" s="8" t="s">
        <v>2</v>
      </c>
      <c r="W3" s="9" t="s">
        <v>3</v>
      </c>
      <c r="X3" s="7"/>
      <c r="Y3" s="8" t="s">
        <v>2</v>
      </c>
      <c r="Z3" s="9" t="s">
        <v>3</v>
      </c>
      <c r="AA3" s="7"/>
      <c r="AB3" s="8" t="s">
        <v>2</v>
      </c>
      <c r="AC3" s="9" t="s">
        <v>3</v>
      </c>
      <c r="AD3" s="7"/>
      <c r="AE3" s="8" t="s">
        <v>2</v>
      </c>
      <c r="AF3" s="9" t="s">
        <v>3</v>
      </c>
      <c r="AG3" s="7"/>
      <c r="AH3" s="8" t="s">
        <v>2</v>
      </c>
      <c r="AI3" s="9" t="s">
        <v>3</v>
      </c>
      <c r="AJ3" s="7"/>
      <c r="AK3" s="8" t="s">
        <v>2</v>
      </c>
      <c r="AL3" s="9" t="s">
        <v>3</v>
      </c>
      <c r="AM3" s="7"/>
      <c r="AN3" s="8" t="s">
        <v>2</v>
      </c>
      <c r="AO3" s="9" t="s">
        <v>3</v>
      </c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</row>
    <row r="4" spans="1:73" s="38" customFormat="1" x14ac:dyDescent="0.2">
      <c r="A4" s="59" t="s">
        <v>4</v>
      </c>
      <c r="B4" s="60"/>
      <c r="C4" s="59"/>
      <c r="D4" s="60"/>
      <c r="E4" s="61"/>
      <c r="F4" s="59"/>
      <c r="G4" s="60"/>
      <c r="H4" s="61"/>
      <c r="I4" s="59"/>
      <c r="J4" s="60"/>
      <c r="K4" s="61"/>
      <c r="L4" s="59"/>
      <c r="M4" s="60"/>
      <c r="N4" s="61"/>
      <c r="O4" s="59"/>
      <c r="P4" s="60"/>
      <c r="Q4" s="61"/>
      <c r="R4" s="59"/>
      <c r="S4" s="60"/>
      <c r="T4" s="61"/>
      <c r="U4" s="59"/>
      <c r="V4" s="60"/>
      <c r="W4" s="61"/>
      <c r="X4" s="59"/>
      <c r="Y4" s="60"/>
      <c r="Z4" s="61"/>
      <c r="AA4" s="59"/>
      <c r="AB4" s="60"/>
      <c r="AC4" s="61"/>
      <c r="AD4" s="59"/>
      <c r="AE4" s="60"/>
      <c r="AF4" s="61"/>
      <c r="AG4" s="59"/>
      <c r="AH4" s="60"/>
      <c r="AI4" s="61"/>
      <c r="AJ4" s="59"/>
      <c r="AK4" s="60"/>
      <c r="AL4" s="61"/>
      <c r="AM4" s="59"/>
      <c r="AN4" s="60"/>
      <c r="AO4" s="61"/>
    </row>
    <row r="5" spans="1:73" s="6" customFormat="1" x14ac:dyDescent="0.2">
      <c r="A5" s="40" t="s">
        <v>128</v>
      </c>
      <c r="B5" s="11" t="s">
        <v>5</v>
      </c>
      <c r="C5" s="15">
        <v>203</v>
      </c>
      <c r="D5" s="11">
        <v>121</v>
      </c>
      <c r="E5" s="32">
        <f>D5/C5</f>
        <v>0.59605911330049266</v>
      </c>
      <c r="F5" s="15">
        <v>244</v>
      </c>
      <c r="G5" s="11">
        <v>145</v>
      </c>
      <c r="H5" s="32">
        <f>G5/F5</f>
        <v>0.59426229508196726</v>
      </c>
      <c r="I5" s="15">
        <v>216</v>
      </c>
      <c r="J5" s="11">
        <v>131</v>
      </c>
      <c r="K5" s="32">
        <f>J5/I5</f>
        <v>0.60648148148148151</v>
      </c>
      <c r="L5" s="15">
        <v>292</v>
      </c>
      <c r="M5" s="11">
        <v>174</v>
      </c>
      <c r="N5" s="32">
        <f>M5/L5</f>
        <v>0.59589041095890416</v>
      </c>
      <c r="O5" s="15">
        <v>323</v>
      </c>
      <c r="P5" s="11">
        <v>175</v>
      </c>
      <c r="Q5" s="32">
        <f>P5/O5</f>
        <v>0.54179566563467496</v>
      </c>
      <c r="R5" s="15">
        <v>337</v>
      </c>
      <c r="S5" s="11">
        <v>190</v>
      </c>
      <c r="T5" s="32">
        <f>S5/R5</f>
        <v>0.56379821958456977</v>
      </c>
      <c r="U5" s="15">
        <v>408</v>
      </c>
      <c r="V5" s="11">
        <v>239</v>
      </c>
      <c r="W5" s="32">
        <f>V5/U5</f>
        <v>0.58578431372549022</v>
      </c>
      <c r="X5" s="15">
        <v>302</v>
      </c>
      <c r="Y5" s="11">
        <v>168</v>
      </c>
      <c r="Z5" s="32">
        <f>Y5/X5</f>
        <v>0.55629139072847678</v>
      </c>
      <c r="AA5" s="15">
        <v>390</v>
      </c>
      <c r="AB5" s="11">
        <v>182</v>
      </c>
      <c r="AC5" s="32">
        <f>AB5/AA5</f>
        <v>0.46666666666666667</v>
      </c>
      <c r="AD5" s="15">
        <v>400</v>
      </c>
      <c r="AE5" s="11">
        <v>215</v>
      </c>
      <c r="AF5" s="32">
        <f>AE5/AD5</f>
        <v>0.53749999999999998</v>
      </c>
      <c r="AG5" s="15">
        <v>397</v>
      </c>
      <c r="AH5" s="11">
        <v>219</v>
      </c>
      <c r="AI5" s="32">
        <f>AH5/AG5</f>
        <v>0.55163727959697728</v>
      </c>
      <c r="AJ5" s="15">
        <v>354</v>
      </c>
      <c r="AK5" s="11">
        <v>173</v>
      </c>
      <c r="AL5" s="32">
        <f>AK5/AJ5</f>
        <v>0.48870056497175141</v>
      </c>
      <c r="AM5" s="12">
        <f>AD5+AG5+AJ5+I5+L5+O5+R5+U5+X5+AA5</f>
        <v>3419</v>
      </c>
      <c r="AN5" s="13">
        <f>AE5+AH5+AK5+J5+M5+P5+S5+V5+Y5+AB5</f>
        <v>1866</v>
      </c>
      <c r="AO5" s="32">
        <f t="shared" ref="AO5:AO57" si="0">AN5/AM5</f>
        <v>0.545773618016964</v>
      </c>
    </row>
    <row r="6" spans="1:73" s="38" customFormat="1" x14ac:dyDescent="0.2">
      <c r="A6" s="33" t="s">
        <v>6</v>
      </c>
      <c r="B6" s="34" t="s">
        <v>7</v>
      </c>
      <c r="C6" s="33">
        <v>1</v>
      </c>
      <c r="D6" s="34"/>
      <c r="E6" s="63">
        <f t="shared" ref="E6:E58" si="1">D6/C6</f>
        <v>0</v>
      </c>
      <c r="F6" s="33">
        <v>1</v>
      </c>
      <c r="G6" s="34">
        <v>1</v>
      </c>
      <c r="H6" s="63">
        <f t="shared" ref="H6:H57" si="2">G6/F6</f>
        <v>1</v>
      </c>
      <c r="I6" s="33">
        <v>1</v>
      </c>
      <c r="J6" s="34"/>
      <c r="K6" s="63">
        <f t="shared" ref="K6:K57" si="3">J6/I6</f>
        <v>0</v>
      </c>
      <c r="L6" s="33">
        <v>2</v>
      </c>
      <c r="M6" s="34">
        <v>1</v>
      </c>
      <c r="N6" s="63">
        <f>M6/L6</f>
        <v>0.5</v>
      </c>
      <c r="O6" s="33">
        <v>2</v>
      </c>
      <c r="P6" s="34">
        <v>0</v>
      </c>
      <c r="Q6" s="63">
        <f>P6/O6</f>
        <v>0</v>
      </c>
      <c r="R6" s="33">
        <v>1</v>
      </c>
      <c r="S6" s="34">
        <v>0</v>
      </c>
      <c r="T6" s="63">
        <f>S6/R6</f>
        <v>0</v>
      </c>
      <c r="U6" s="33">
        <v>3</v>
      </c>
      <c r="V6" s="34">
        <v>3</v>
      </c>
      <c r="W6" s="63">
        <f>V6/U6</f>
        <v>1</v>
      </c>
      <c r="X6" s="33">
        <v>10</v>
      </c>
      <c r="Y6" s="34">
        <v>5</v>
      </c>
      <c r="Z6" s="63">
        <f>Y6/X6</f>
        <v>0.5</v>
      </c>
      <c r="AA6" s="33">
        <v>7</v>
      </c>
      <c r="AB6" s="34">
        <v>1</v>
      </c>
      <c r="AC6" s="63">
        <f>AB6/AA6</f>
        <v>0.14285714285714285</v>
      </c>
      <c r="AD6" s="33">
        <v>5</v>
      </c>
      <c r="AE6" s="34">
        <v>2</v>
      </c>
      <c r="AF6" s="63">
        <f>AE6/AD6</f>
        <v>0.4</v>
      </c>
      <c r="AG6" s="33">
        <v>15</v>
      </c>
      <c r="AH6" s="34">
        <v>13</v>
      </c>
      <c r="AI6" s="63">
        <f>AH6/AG6</f>
        <v>0.8666666666666667</v>
      </c>
      <c r="AJ6" s="33">
        <v>9</v>
      </c>
      <c r="AK6" s="34">
        <v>5</v>
      </c>
      <c r="AL6" s="63">
        <f>AK6/AJ6</f>
        <v>0.55555555555555558</v>
      </c>
      <c r="AM6" s="42">
        <f>AD6+AJ6+AG6+I6+L6+O6+R6+U6+X6+AA6</f>
        <v>55</v>
      </c>
      <c r="AN6" s="43">
        <f>AE6+AH6+AK6+J6+M6+P6+S6+V6+Y6+AB6</f>
        <v>30</v>
      </c>
      <c r="AO6" s="63">
        <f t="shared" si="0"/>
        <v>0.54545454545454541</v>
      </c>
    </row>
    <row r="7" spans="1:73" s="6" customFormat="1" x14ac:dyDescent="0.2">
      <c r="A7" s="15" t="s">
        <v>8</v>
      </c>
      <c r="B7" s="11" t="s">
        <v>9</v>
      </c>
      <c r="C7" s="15">
        <v>1</v>
      </c>
      <c r="D7" s="11">
        <v>1</v>
      </c>
      <c r="E7" s="32">
        <f t="shared" si="1"/>
        <v>1</v>
      </c>
      <c r="F7" s="15"/>
      <c r="G7" s="11"/>
      <c r="H7" s="32"/>
      <c r="I7" s="15"/>
      <c r="J7" s="11"/>
      <c r="K7" s="32"/>
      <c r="L7" s="15">
        <v>1</v>
      </c>
      <c r="M7" s="11">
        <v>0</v>
      </c>
      <c r="N7" s="32">
        <f>M7/L7</f>
        <v>0</v>
      </c>
      <c r="O7" s="15">
        <v>3</v>
      </c>
      <c r="P7" s="11">
        <v>3</v>
      </c>
      <c r="Q7" s="32">
        <f>P7/O7</f>
        <v>1</v>
      </c>
      <c r="R7" s="15">
        <v>2</v>
      </c>
      <c r="S7" s="11">
        <v>0</v>
      </c>
      <c r="T7" s="32">
        <f>S7/R7</f>
        <v>0</v>
      </c>
      <c r="U7" s="15">
        <v>3</v>
      </c>
      <c r="V7" s="11">
        <v>3</v>
      </c>
      <c r="W7" s="32">
        <f>V7/U7</f>
        <v>1</v>
      </c>
      <c r="X7" s="15">
        <v>5</v>
      </c>
      <c r="Y7" s="11">
        <v>2</v>
      </c>
      <c r="Z7" s="32">
        <f>Y7/X7</f>
        <v>0.4</v>
      </c>
      <c r="AA7" s="15">
        <v>4</v>
      </c>
      <c r="AB7" s="11">
        <v>2</v>
      </c>
      <c r="AC7" s="32">
        <f>AB7/AA7</f>
        <v>0.5</v>
      </c>
      <c r="AD7" s="15">
        <v>4</v>
      </c>
      <c r="AE7" s="11">
        <v>3</v>
      </c>
      <c r="AF7" s="32">
        <f>AE7/AD7</f>
        <v>0.75</v>
      </c>
      <c r="AG7" s="15">
        <v>14</v>
      </c>
      <c r="AH7" s="11">
        <v>6</v>
      </c>
      <c r="AI7" s="32">
        <f>AH7/AG7</f>
        <v>0.42857142857142855</v>
      </c>
      <c r="AJ7" s="15">
        <v>3</v>
      </c>
      <c r="AK7" s="11">
        <v>2</v>
      </c>
      <c r="AL7" s="32">
        <f>AK7/AJ7</f>
        <v>0.66666666666666663</v>
      </c>
      <c r="AM7" s="12">
        <f t="shared" ref="AM7" si="4">AD7+AG7+AJ7+I7+L7+O7+R7+U7+X7+AA7</f>
        <v>39</v>
      </c>
      <c r="AN7" s="13">
        <f t="shared" ref="AN7:AN19" si="5">AE7+AH7+AK7+J7+M7+P7+S7+V7+Y7+AB7</f>
        <v>21</v>
      </c>
      <c r="AO7" s="32">
        <f t="shared" si="0"/>
        <v>0.53846153846153844</v>
      </c>
    </row>
    <row r="8" spans="1:73" s="38" customFormat="1" hidden="1" x14ac:dyDescent="0.2">
      <c r="A8" s="33" t="s">
        <v>10</v>
      </c>
      <c r="B8" s="34" t="s">
        <v>11</v>
      </c>
      <c r="C8" s="33">
        <v>1</v>
      </c>
      <c r="D8" s="34">
        <v>1</v>
      </c>
      <c r="E8" s="63">
        <f t="shared" si="1"/>
        <v>1</v>
      </c>
      <c r="F8" s="33"/>
      <c r="G8" s="34"/>
      <c r="H8" s="63"/>
      <c r="I8" s="33"/>
      <c r="J8" s="34"/>
      <c r="K8" s="63"/>
      <c r="L8" s="33"/>
      <c r="M8" s="34"/>
      <c r="N8" s="63"/>
      <c r="O8" s="33"/>
      <c r="P8" s="34"/>
      <c r="Q8" s="63"/>
      <c r="R8" s="33"/>
      <c r="S8" s="34"/>
      <c r="T8" s="63"/>
      <c r="U8" s="33"/>
      <c r="V8" s="34"/>
      <c r="W8" s="63"/>
      <c r="X8" s="33"/>
      <c r="Y8" s="34"/>
      <c r="Z8" s="63"/>
      <c r="AA8" s="33"/>
      <c r="AB8" s="34"/>
      <c r="AC8" s="63"/>
      <c r="AD8" s="33"/>
      <c r="AE8" s="34"/>
      <c r="AF8" s="63"/>
      <c r="AG8" s="33"/>
      <c r="AH8" s="34"/>
      <c r="AI8" s="63"/>
      <c r="AJ8" s="33"/>
      <c r="AK8" s="34"/>
      <c r="AL8" s="63"/>
      <c r="AM8" s="42">
        <f t="shared" ref="AM8" si="6">AD8+AJ8+AG8+I8+L8+O8+R8+U8+X8+AA8</f>
        <v>0</v>
      </c>
      <c r="AN8" s="43">
        <f t="shared" si="5"/>
        <v>0</v>
      </c>
      <c r="AO8" s="63" t="e">
        <f t="shared" si="0"/>
        <v>#DIV/0!</v>
      </c>
    </row>
    <row r="9" spans="1:73" s="38" customFormat="1" x14ac:dyDescent="0.2">
      <c r="A9" s="33" t="s">
        <v>12</v>
      </c>
      <c r="B9" s="34" t="s">
        <v>13</v>
      </c>
      <c r="C9" s="33">
        <v>103</v>
      </c>
      <c r="D9" s="34">
        <v>59</v>
      </c>
      <c r="E9" s="56">
        <f t="shared" si="1"/>
        <v>0.57281553398058249</v>
      </c>
      <c r="F9" s="33">
        <v>112</v>
      </c>
      <c r="G9" s="34">
        <v>69</v>
      </c>
      <c r="H9" s="56">
        <f t="shared" si="2"/>
        <v>0.6160714285714286</v>
      </c>
      <c r="I9" s="33">
        <v>110</v>
      </c>
      <c r="J9" s="34">
        <v>58</v>
      </c>
      <c r="K9" s="56">
        <f t="shared" si="3"/>
        <v>0.52727272727272723</v>
      </c>
      <c r="L9" s="33">
        <v>122</v>
      </c>
      <c r="M9" s="34">
        <v>82</v>
      </c>
      <c r="N9" s="56">
        <f>M9/L9</f>
        <v>0.67213114754098358</v>
      </c>
      <c r="O9" s="33">
        <v>137</v>
      </c>
      <c r="P9" s="34">
        <v>80</v>
      </c>
      <c r="Q9" s="56">
        <f>P9/O9</f>
        <v>0.58394160583941601</v>
      </c>
      <c r="R9" s="33">
        <v>155</v>
      </c>
      <c r="S9" s="34">
        <v>85</v>
      </c>
      <c r="T9" s="56">
        <f>S9/R9</f>
        <v>0.54838709677419351</v>
      </c>
      <c r="U9" s="33">
        <v>167</v>
      </c>
      <c r="V9" s="34">
        <v>94</v>
      </c>
      <c r="W9" s="56">
        <f>V9/U9</f>
        <v>0.56287425149700598</v>
      </c>
      <c r="X9" s="33">
        <v>201</v>
      </c>
      <c r="Y9" s="34">
        <v>107</v>
      </c>
      <c r="Z9" s="56">
        <f>Y9/X9</f>
        <v>0.53233830845771146</v>
      </c>
      <c r="AA9" s="33">
        <v>160</v>
      </c>
      <c r="AB9" s="34">
        <v>100</v>
      </c>
      <c r="AC9" s="56">
        <f>AB9/AA9</f>
        <v>0.625</v>
      </c>
      <c r="AD9" s="33">
        <v>168</v>
      </c>
      <c r="AE9" s="34">
        <v>89</v>
      </c>
      <c r="AF9" s="56">
        <f>AE9/AD9</f>
        <v>0.52976190476190477</v>
      </c>
      <c r="AG9" s="33">
        <v>188</v>
      </c>
      <c r="AH9" s="34">
        <v>107</v>
      </c>
      <c r="AI9" s="56">
        <f t="shared" ref="AI9:AI15" si="7">AH9/AG9</f>
        <v>0.56914893617021278</v>
      </c>
      <c r="AJ9" s="33">
        <v>179</v>
      </c>
      <c r="AK9" s="34">
        <v>91</v>
      </c>
      <c r="AL9" s="56">
        <f>AK9/AJ9</f>
        <v>0.50837988826815639</v>
      </c>
      <c r="AM9" s="42">
        <f t="shared" ref="AM9" si="8">AD9+AG9+AJ9+I9+L9+O9+R9+U9+X9+AA9</f>
        <v>1587</v>
      </c>
      <c r="AN9" s="43">
        <f t="shared" si="5"/>
        <v>893</v>
      </c>
      <c r="AO9" s="56">
        <f t="shared" si="0"/>
        <v>0.56269691241335851</v>
      </c>
      <c r="AP9" s="39"/>
    </row>
    <row r="10" spans="1:73" s="6" customFormat="1" x14ac:dyDescent="0.2">
      <c r="A10" s="15" t="s">
        <v>14</v>
      </c>
      <c r="B10" s="11" t="s">
        <v>15</v>
      </c>
      <c r="C10" s="15">
        <v>1</v>
      </c>
      <c r="D10" s="11">
        <v>1</v>
      </c>
      <c r="E10" s="14">
        <f t="shared" si="1"/>
        <v>1</v>
      </c>
      <c r="F10" s="15"/>
      <c r="G10" s="11"/>
      <c r="H10" s="14"/>
      <c r="I10" s="15"/>
      <c r="J10" s="11"/>
      <c r="K10" s="14"/>
      <c r="L10" s="15"/>
      <c r="M10" s="11"/>
      <c r="N10" s="14"/>
      <c r="O10" s="15"/>
      <c r="P10" s="11"/>
      <c r="Q10" s="14"/>
      <c r="R10" s="15"/>
      <c r="S10" s="11"/>
      <c r="T10" s="14"/>
      <c r="U10" s="15">
        <v>2</v>
      </c>
      <c r="V10" s="11">
        <v>2</v>
      </c>
      <c r="W10" s="14">
        <f>V10/U10</f>
        <v>1</v>
      </c>
      <c r="X10" s="15"/>
      <c r="Y10" s="11"/>
      <c r="Z10" s="14"/>
      <c r="AA10" s="15"/>
      <c r="AB10" s="11"/>
      <c r="AC10" s="14"/>
      <c r="AD10" s="15"/>
      <c r="AE10" s="11"/>
      <c r="AF10" s="14"/>
      <c r="AG10" s="15"/>
      <c r="AH10" s="11"/>
      <c r="AI10" s="14"/>
      <c r="AJ10" s="15"/>
      <c r="AK10" s="11"/>
      <c r="AL10" s="14"/>
      <c r="AM10" s="12">
        <f t="shared" ref="AM10" si="9">AD10+AJ10+AG10+I10+L10+O10+R10+U10+X10+AA10</f>
        <v>2</v>
      </c>
      <c r="AN10" s="13">
        <f t="shared" si="5"/>
        <v>2</v>
      </c>
      <c r="AO10" s="14">
        <f t="shared" si="0"/>
        <v>1</v>
      </c>
    </row>
    <row r="11" spans="1:73" s="38" customFormat="1" x14ac:dyDescent="0.2">
      <c r="A11" s="33" t="s">
        <v>16</v>
      </c>
      <c r="B11" s="34" t="s">
        <v>17</v>
      </c>
      <c r="C11" s="33">
        <v>1</v>
      </c>
      <c r="D11" s="34"/>
      <c r="E11" s="56">
        <f t="shared" si="1"/>
        <v>0</v>
      </c>
      <c r="F11" s="33"/>
      <c r="G11" s="34"/>
      <c r="H11" s="56"/>
      <c r="I11" s="33">
        <v>1</v>
      </c>
      <c r="J11" s="34">
        <v>1</v>
      </c>
      <c r="K11" s="56">
        <f t="shared" si="3"/>
        <v>1</v>
      </c>
      <c r="L11" s="33"/>
      <c r="M11" s="34"/>
      <c r="N11" s="56"/>
      <c r="O11" s="33">
        <v>1</v>
      </c>
      <c r="P11" s="34">
        <v>1</v>
      </c>
      <c r="Q11" s="56">
        <f>P11/O11</f>
        <v>1</v>
      </c>
      <c r="R11" s="33">
        <v>1</v>
      </c>
      <c r="S11" s="34">
        <v>0</v>
      </c>
      <c r="T11" s="56">
        <f>S11/R11</f>
        <v>0</v>
      </c>
      <c r="U11" s="33">
        <v>2</v>
      </c>
      <c r="V11" s="34">
        <v>2</v>
      </c>
      <c r="W11" s="56">
        <f>V11/U11</f>
        <v>1</v>
      </c>
      <c r="X11" s="33"/>
      <c r="Y11" s="34"/>
      <c r="Z11" s="56"/>
      <c r="AA11" s="33"/>
      <c r="AB11" s="34"/>
      <c r="AC11" s="56"/>
      <c r="AD11" s="33"/>
      <c r="AE11" s="34"/>
      <c r="AF11" s="56"/>
      <c r="AG11" s="33"/>
      <c r="AH11" s="34"/>
      <c r="AI11" s="56"/>
      <c r="AJ11" s="33"/>
      <c r="AK11" s="34"/>
      <c r="AL11" s="56"/>
      <c r="AM11" s="42">
        <f t="shared" ref="AM11" si="10">AD11+AG11+AJ11+I11+L11+O11+R11+U11+X11+AA11</f>
        <v>5</v>
      </c>
      <c r="AN11" s="43">
        <f t="shared" si="5"/>
        <v>4</v>
      </c>
      <c r="AO11" s="56">
        <f t="shared" si="0"/>
        <v>0.8</v>
      </c>
    </row>
    <row r="12" spans="1:73" s="6" customFormat="1" x14ac:dyDescent="0.2">
      <c r="A12" s="15" t="s">
        <v>18</v>
      </c>
      <c r="B12" s="11" t="s">
        <v>19</v>
      </c>
      <c r="C12" s="15">
        <v>1</v>
      </c>
      <c r="D12" s="11"/>
      <c r="E12" s="14">
        <f t="shared" si="1"/>
        <v>0</v>
      </c>
      <c r="F12" s="15"/>
      <c r="G12" s="11"/>
      <c r="H12" s="14"/>
      <c r="I12" s="15"/>
      <c r="J12" s="11"/>
      <c r="K12" s="14"/>
      <c r="L12" s="15"/>
      <c r="M12" s="11"/>
      <c r="N12" s="14"/>
      <c r="O12" s="15"/>
      <c r="P12" s="11"/>
      <c r="Q12" s="14"/>
      <c r="R12" s="15"/>
      <c r="S12" s="11"/>
      <c r="T12" s="14"/>
      <c r="U12" s="15"/>
      <c r="V12" s="11"/>
      <c r="W12" s="14"/>
      <c r="X12" s="15"/>
      <c r="Y12" s="11"/>
      <c r="Z12" s="14"/>
      <c r="AA12" s="15">
        <v>1</v>
      </c>
      <c r="AB12" s="11">
        <v>1</v>
      </c>
      <c r="AC12" s="14">
        <f>AB12/AA12</f>
        <v>1</v>
      </c>
      <c r="AD12" s="15"/>
      <c r="AE12" s="11"/>
      <c r="AF12" s="14"/>
      <c r="AG12" s="15"/>
      <c r="AH12" s="11"/>
      <c r="AI12" s="14"/>
      <c r="AJ12" s="15"/>
      <c r="AK12" s="11"/>
      <c r="AL12" s="14"/>
      <c r="AM12" s="12">
        <f t="shared" ref="AM12" si="11">AD12+AJ12+AG12+I12+L12+O12+R12+U12+X12+AA12</f>
        <v>1</v>
      </c>
      <c r="AN12" s="13">
        <f t="shared" si="5"/>
        <v>1</v>
      </c>
      <c r="AO12" s="14">
        <f t="shared" si="0"/>
        <v>1</v>
      </c>
    </row>
    <row r="13" spans="1:73" s="38" customFormat="1" x14ac:dyDescent="0.2">
      <c r="A13" s="33" t="s">
        <v>133</v>
      </c>
      <c r="B13" s="34" t="s">
        <v>132</v>
      </c>
      <c r="C13" s="33"/>
      <c r="D13" s="34"/>
      <c r="E13" s="56"/>
      <c r="F13" s="33"/>
      <c r="G13" s="34"/>
      <c r="H13" s="56"/>
      <c r="I13" s="33"/>
      <c r="J13" s="34"/>
      <c r="K13" s="56"/>
      <c r="L13" s="33"/>
      <c r="M13" s="34"/>
      <c r="N13" s="56"/>
      <c r="O13" s="33"/>
      <c r="P13" s="34"/>
      <c r="Q13" s="56"/>
      <c r="R13" s="34"/>
      <c r="S13" s="34"/>
      <c r="T13" s="56"/>
      <c r="U13" s="33"/>
      <c r="V13" s="34"/>
      <c r="W13" s="56"/>
      <c r="X13" s="33"/>
      <c r="Y13" s="34"/>
      <c r="Z13" s="56"/>
      <c r="AA13" s="33"/>
      <c r="AB13" s="34"/>
      <c r="AC13" s="56"/>
      <c r="AD13" s="33">
        <v>1</v>
      </c>
      <c r="AE13" s="34">
        <v>0</v>
      </c>
      <c r="AF13" s="56">
        <f>AE13/AD13</f>
        <v>0</v>
      </c>
      <c r="AG13" s="33"/>
      <c r="AH13" s="34"/>
      <c r="AI13" s="56"/>
      <c r="AJ13" s="33"/>
      <c r="AK13" s="34"/>
      <c r="AL13" s="56"/>
      <c r="AM13" s="42">
        <f t="shared" ref="AM13" si="12">AD13+AG13+AJ13+I13+L13+O13+R13+U13+X13+AA13</f>
        <v>1</v>
      </c>
      <c r="AN13" s="43">
        <f t="shared" si="5"/>
        <v>0</v>
      </c>
      <c r="AO13" s="56">
        <f t="shared" si="0"/>
        <v>0</v>
      </c>
    </row>
    <row r="14" spans="1:73" s="6" customFormat="1" x14ac:dyDescent="0.2">
      <c r="A14" s="15" t="s">
        <v>20</v>
      </c>
      <c r="B14" s="11" t="s">
        <v>21</v>
      </c>
      <c r="C14" s="15">
        <v>18</v>
      </c>
      <c r="D14" s="11">
        <v>14</v>
      </c>
      <c r="E14" s="32">
        <f t="shared" si="1"/>
        <v>0.77777777777777779</v>
      </c>
      <c r="F14" s="15">
        <v>24</v>
      </c>
      <c r="G14" s="11">
        <v>9</v>
      </c>
      <c r="H14" s="32">
        <f t="shared" si="2"/>
        <v>0.375</v>
      </c>
      <c r="I14" s="15">
        <v>25</v>
      </c>
      <c r="J14" s="11">
        <v>12</v>
      </c>
      <c r="K14" s="32">
        <f t="shared" si="3"/>
        <v>0.48</v>
      </c>
      <c r="L14" s="15">
        <v>26</v>
      </c>
      <c r="M14" s="11">
        <v>7</v>
      </c>
      <c r="N14" s="32">
        <f>M14/L14</f>
        <v>0.26923076923076922</v>
      </c>
      <c r="O14" s="15">
        <v>11</v>
      </c>
      <c r="P14" s="11">
        <v>4</v>
      </c>
      <c r="Q14" s="32">
        <f>P14/O14</f>
        <v>0.36363636363636365</v>
      </c>
      <c r="R14" s="11">
        <v>4</v>
      </c>
      <c r="S14" s="11">
        <v>1</v>
      </c>
      <c r="T14" s="32">
        <f>S14/R14</f>
        <v>0.25</v>
      </c>
      <c r="U14" s="15">
        <v>3</v>
      </c>
      <c r="V14" s="11">
        <v>1</v>
      </c>
      <c r="W14" s="32">
        <f>V14/U14</f>
        <v>0.33333333333333331</v>
      </c>
      <c r="X14" s="15"/>
      <c r="Y14" s="11"/>
      <c r="Z14" s="32"/>
      <c r="AA14" s="15"/>
      <c r="AB14" s="11"/>
      <c r="AC14" s="32"/>
      <c r="AD14" s="15"/>
      <c r="AE14" s="11"/>
      <c r="AF14" s="32"/>
      <c r="AG14" s="15"/>
      <c r="AH14" s="11"/>
      <c r="AI14" s="32"/>
      <c r="AJ14" s="15"/>
      <c r="AK14" s="11"/>
      <c r="AL14" s="32"/>
      <c r="AM14" s="12">
        <f t="shared" ref="AM14" si="13">AD14+AJ14+AG14+I14+L14+O14+R14+U14+X14+AA14</f>
        <v>69</v>
      </c>
      <c r="AN14" s="13">
        <f t="shared" si="5"/>
        <v>25</v>
      </c>
      <c r="AO14" s="32">
        <f t="shared" si="0"/>
        <v>0.36231884057971014</v>
      </c>
    </row>
    <row r="15" spans="1:73" s="38" customFormat="1" x14ac:dyDescent="0.2">
      <c r="A15" s="33" t="s">
        <v>22</v>
      </c>
      <c r="B15" s="34" t="s">
        <v>23</v>
      </c>
      <c r="C15" s="33">
        <v>4</v>
      </c>
      <c r="D15" s="34">
        <v>4</v>
      </c>
      <c r="E15" s="56">
        <f t="shared" si="1"/>
        <v>1</v>
      </c>
      <c r="F15" s="33">
        <v>8</v>
      </c>
      <c r="G15" s="34">
        <v>6</v>
      </c>
      <c r="H15" s="56">
        <f t="shared" si="2"/>
        <v>0.75</v>
      </c>
      <c r="I15" s="33">
        <v>10</v>
      </c>
      <c r="J15" s="34">
        <v>2</v>
      </c>
      <c r="K15" s="56">
        <f t="shared" si="3"/>
        <v>0.2</v>
      </c>
      <c r="L15" s="33">
        <v>15</v>
      </c>
      <c r="M15" s="34">
        <v>10</v>
      </c>
      <c r="N15" s="56">
        <f>M15/L15</f>
        <v>0.66666666666666663</v>
      </c>
      <c r="O15" s="33">
        <v>9</v>
      </c>
      <c r="P15" s="34">
        <v>2</v>
      </c>
      <c r="Q15" s="56">
        <f>P15/O15</f>
        <v>0.22222222222222221</v>
      </c>
      <c r="R15" s="33">
        <v>20</v>
      </c>
      <c r="S15" s="34">
        <v>14</v>
      </c>
      <c r="T15" s="56">
        <f>S15/R15</f>
        <v>0.7</v>
      </c>
      <c r="U15" s="33">
        <v>23</v>
      </c>
      <c r="V15" s="34">
        <v>11</v>
      </c>
      <c r="W15" s="56">
        <f>V15/U15</f>
        <v>0.47826086956521741</v>
      </c>
      <c r="X15" s="33">
        <v>28</v>
      </c>
      <c r="Y15" s="34">
        <v>15</v>
      </c>
      <c r="Z15" s="56">
        <f>Y15/X15</f>
        <v>0.5357142857142857</v>
      </c>
      <c r="AA15" s="33">
        <v>25</v>
      </c>
      <c r="AB15" s="34">
        <v>11</v>
      </c>
      <c r="AC15" s="56">
        <f>AB15/AA15</f>
        <v>0.44</v>
      </c>
      <c r="AD15" s="33">
        <v>32</v>
      </c>
      <c r="AE15" s="34">
        <v>19</v>
      </c>
      <c r="AF15" s="56">
        <f>AE15/AD15</f>
        <v>0.59375</v>
      </c>
      <c r="AG15" s="33">
        <v>29</v>
      </c>
      <c r="AH15" s="34">
        <v>13</v>
      </c>
      <c r="AI15" s="56">
        <f t="shared" si="7"/>
        <v>0.44827586206896552</v>
      </c>
      <c r="AJ15" s="33">
        <v>29</v>
      </c>
      <c r="AK15" s="34">
        <v>18</v>
      </c>
      <c r="AL15" s="56">
        <f>AK15/AJ15</f>
        <v>0.62068965517241381</v>
      </c>
      <c r="AM15" s="42">
        <f t="shared" ref="AM15" si="14">AD15+AG15+AJ15+I15+L15+O15+R15+U15+X15+AA15</f>
        <v>220</v>
      </c>
      <c r="AN15" s="43">
        <f t="shared" si="5"/>
        <v>115</v>
      </c>
      <c r="AO15" s="56">
        <f t="shared" si="0"/>
        <v>0.52272727272727271</v>
      </c>
    </row>
    <row r="16" spans="1:73" s="6" customFormat="1" x14ac:dyDescent="0.2">
      <c r="A16" s="15" t="s">
        <v>24</v>
      </c>
      <c r="B16" s="11" t="s">
        <v>25</v>
      </c>
      <c r="C16" s="15"/>
      <c r="D16" s="11"/>
      <c r="E16" s="32"/>
      <c r="F16" s="15">
        <v>2</v>
      </c>
      <c r="G16" s="11">
        <v>1</v>
      </c>
      <c r="H16" s="32">
        <f t="shared" si="2"/>
        <v>0.5</v>
      </c>
      <c r="I16" s="15">
        <v>1</v>
      </c>
      <c r="J16" s="11"/>
      <c r="K16" s="32">
        <f t="shared" si="3"/>
        <v>0</v>
      </c>
      <c r="L16" s="15">
        <v>3</v>
      </c>
      <c r="M16" s="11">
        <v>1</v>
      </c>
      <c r="N16" s="32">
        <f>M16/L16</f>
        <v>0.33333333333333331</v>
      </c>
      <c r="O16" s="15"/>
      <c r="P16" s="11"/>
      <c r="Q16" s="32"/>
      <c r="T16" s="32"/>
      <c r="W16" s="32"/>
      <c r="Z16" s="32"/>
      <c r="AC16" s="32"/>
      <c r="AF16" s="32"/>
      <c r="AH16" s="11"/>
      <c r="AI16" s="32"/>
      <c r="AL16" s="32"/>
      <c r="AM16" s="12">
        <f t="shared" ref="AM16" si="15">AD16+AJ16+AG16+I16+L16+O16+R16+U16+X16+AA16</f>
        <v>4</v>
      </c>
      <c r="AN16" s="13">
        <f t="shared" si="5"/>
        <v>1</v>
      </c>
      <c r="AO16" s="32">
        <f t="shared" si="0"/>
        <v>0.25</v>
      </c>
    </row>
    <row r="17" spans="1:41" s="38" customFormat="1" x14ac:dyDescent="0.2">
      <c r="A17" s="33" t="s">
        <v>26</v>
      </c>
      <c r="B17" s="34" t="s">
        <v>27</v>
      </c>
      <c r="C17" s="33"/>
      <c r="D17" s="34"/>
      <c r="E17" s="56"/>
      <c r="F17" s="33"/>
      <c r="G17" s="34"/>
      <c r="H17" s="56"/>
      <c r="I17" s="33"/>
      <c r="J17" s="34"/>
      <c r="K17" s="56"/>
      <c r="L17" s="33"/>
      <c r="M17" s="34"/>
      <c r="N17" s="56"/>
      <c r="O17" s="33"/>
      <c r="P17" s="34"/>
      <c r="Q17" s="56"/>
      <c r="T17" s="56"/>
      <c r="U17" s="38">
        <v>1</v>
      </c>
      <c r="V17" s="38">
        <v>1</v>
      </c>
      <c r="W17" s="56">
        <f>V17/U17</f>
        <v>1</v>
      </c>
      <c r="Z17" s="56"/>
      <c r="AC17" s="56"/>
      <c r="AF17" s="56"/>
      <c r="AH17" s="34"/>
      <c r="AI17" s="56"/>
      <c r="AL17" s="56"/>
      <c r="AM17" s="42">
        <f t="shared" ref="AM17" si="16">AD17+AG17+AJ17+I17+L17+O17+R17+U17+X17+AA17</f>
        <v>1</v>
      </c>
      <c r="AN17" s="43">
        <f t="shared" si="5"/>
        <v>1</v>
      </c>
      <c r="AO17" s="56">
        <f t="shared" si="0"/>
        <v>1</v>
      </c>
    </row>
    <row r="18" spans="1:41" s="6" customFormat="1" x14ac:dyDescent="0.2">
      <c r="A18" s="15" t="s">
        <v>28</v>
      </c>
      <c r="B18" s="11" t="s">
        <v>29</v>
      </c>
      <c r="C18" s="15"/>
      <c r="D18" s="11"/>
      <c r="E18" s="32"/>
      <c r="F18" s="15">
        <v>1</v>
      </c>
      <c r="G18" s="11"/>
      <c r="H18" s="32">
        <f t="shared" si="2"/>
        <v>0</v>
      </c>
      <c r="I18" s="15">
        <v>2</v>
      </c>
      <c r="J18" s="11">
        <v>1</v>
      </c>
      <c r="K18" s="32">
        <f t="shared" si="3"/>
        <v>0.5</v>
      </c>
      <c r="L18" s="15">
        <v>2</v>
      </c>
      <c r="M18" s="11">
        <v>1</v>
      </c>
      <c r="N18" s="32">
        <f>M18/L18</f>
        <v>0.5</v>
      </c>
      <c r="O18" s="15">
        <v>1</v>
      </c>
      <c r="P18" s="11">
        <v>1</v>
      </c>
      <c r="Q18" s="32">
        <f>P18/O18</f>
        <v>1</v>
      </c>
      <c r="R18" s="11">
        <v>6</v>
      </c>
      <c r="S18" s="11">
        <v>5</v>
      </c>
      <c r="T18" s="32">
        <f>S18/R18</f>
        <v>0.83333333333333337</v>
      </c>
      <c r="U18" s="11">
        <v>4</v>
      </c>
      <c r="V18" s="11">
        <v>1</v>
      </c>
      <c r="W18" s="32">
        <f>V18/U18</f>
        <v>0.25</v>
      </c>
      <c r="X18" s="11">
        <v>13</v>
      </c>
      <c r="Y18" s="11">
        <v>6</v>
      </c>
      <c r="Z18" s="32">
        <f>Y18/X18</f>
        <v>0.46153846153846156</v>
      </c>
      <c r="AA18" s="11">
        <v>11</v>
      </c>
      <c r="AB18" s="11">
        <v>6</v>
      </c>
      <c r="AC18" s="32">
        <f>AB18/AA18</f>
        <v>0.54545454545454541</v>
      </c>
      <c r="AD18" s="11">
        <v>15</v>
      </c>
      <c r="AE18" s="11">
        <v>3</v>
      </c>
      <c r="AF18" s="32">
        <f>AE18/AD18</f>
        <v>0.2</v>
      </c>
      <c r="AG18" s="11">
        <v>12</v>
      </c>
      <c r="AH18" s="11">
        <v>8</v>
      </c>
      <c r="AI18" s="32">
        <f>AH18/AG18</f>
        <v>0.66666666666666663</v>
      </c>
      <c r="AJ18" s="11">
        <v>6</v>
      </c>
      <c r="AK18" s="11">
        <v>3</v>
      </c>
      <c r="AL18" s="32">
        <f>AK18/AJ18</f>
        <v>0.5</v>
      </c>
      <c r="AM18" s="12">
        <f t="shared" ref="AM18" si="17">AD18+AJ18+AG18+I18+L18+O18+R18+U18+X18+AA18</f>
        <v>72</v>
      </c>
      <c r="AN18" s="13">
        <f t="shared" si="5"/>
        <v>35</v>
      </c>
      <c r="AO18" s="32">
        <f t="shared" si="0"/>
        <v>0.4861111111111111</v>
      </c>
    </row>
    <row r="19" spans="1:41" s="38" customFormat="1" hidden="1" x14ac:dyDescent="0.2">
      <c r="A19" s="33" t="s">
        <v>30</v>
      </c>
      <c r="B19" s="34" t="s">
        <v>31</v>
      </c>
      <c r="C19" s="33"/>
      <c r="D19" s="34"/>
      <c r="E19" s="56"/>
      <c r="F19" s="33"/>
      <c r="G19" s="34"/>
      <c r="H19" s="56"/>
      <c r="I19" s="33"/>
      <c r="J19" s="34"/>
      <c r="K19" s="56"/>
      <c r="L19" s="33"/>
      <c r="M19" s="34"/>
      <c r="N19" s="56"/>
      <c r="O19" s="33"/>
      <c r="P19" s="34"/>
      <c r="Q19" s="56"/>
      <c r="T19" s="56"/>
      <c r="W19" s="56"/>
      <c r="Z19" s="56"/>
      <c r="AC19" s="56"/>
      <c r="AF19" s="56"/>
      <c r="AH19" s="34"/>
      <c r="AI19" s="56"/>
      <c r="AL19" s="56"/>
      <c r="AM19" s="42">
        <f t="shared" ref="AM19:AM20" si="18">AD19+AG19+AJ19+I19+L19+O19+R19+U19+X19+AA19</f>
        <v>0</v>
      </c>
      <c r="AN19" s="43">
        <f t="shared" si="5"/>
        <v>0</v>
      </c>
      <c r="AO19" s="56" t="e">
        <f t="shared" si="0"/>
        <v>#DIV/0!</v>
      </c>
    </row>
    <row r="20" spans="1:41" s="38" customFormat="1" ht="13.5" customHeight="1" x14ac:dyDescent="0.2">
      <c r="A20" s="33" t="s">
        <v>32</v>
      </c>
      <c r="B20" s="34" t="s">
        <v>33</v>
      </c>
      <c r="C20" s="33">
        <v>19</v>
      </c>
      <c r="D20" s="34">
        <v>13</v>
      </c>
      <c r="E20" s="56">
        <f t="shared" si="1"/>
        <v>0.68421052631578949</v>
      </c>
      <c r="F20" s="33">
        <v>14</v>
      </c>
      <c r="G20" s="34">
        <v>9</v>
      </c>
      <c r="H20" s="56">
        <f t="shared" si="2"/>
        <v>0.6428571428571429</v>
      </c>
      <c r="I20" s="33">
        <v>12</v>
      </c>
      <c r="J20" s="34">
        <v>10</v>
      </c>
      <c r="K20" s="56">
        <f t="shared" si="3"/>
        <v>0.83333333333333337</v>
      </c>
      <c r="L20" s="33">
        <v>20</v>
      </c>
      <c r="M20" s="34">
        <v>9</v>
      </c>
      <c r="N20" s="56">
        <f>M20/L20</f>
        <v>0.45</v>
      </c>
      <c r="O20" s="33">
        <v>23</v>
      </c>
      <c r="P20" s="34">
        <v>15</v>
      </c>
      <c r="Q20" s="56">
        <f>P20/O20</f>
        <v>0.65217391304347827</v>
      </c>
      <c r="R20" s="34">
        <v>27</v>
      </c>
      <c r="S20" s="34">
        <v>17</v>
      </c>
      <c r="T20" s="56">
        <f>S20/R20</f>
        <v>0.62962962962962965</v>
      </c>
      <c r="U20" s="34">
        <v>24</v>
      </c>
      <c r="V20" s="34">
        <v>19</v>
      </c>
      <c r="W20" s="56">
        <f>V20/U20</f>
        <v>0.79166666666666663</v>
      </c>
      <c r="X20" s="34">
        <v>35</v>
      </c>
      <c r="Y20" s="34">
        <v>24</v>
      </c>
      <c r="Z20" s="56">
        <f>Y20/X20</f>
        <v>0.68571428571428572</v>
      </c>
      <c r="AA20" s="34">
        <v>25</v>
      </c>
      <c r="AB20" s="34">
        <v>17</v>
      </c>
      <c r="AC20" s="56">
        <f>AB20/AA20</f>
        <v>0.68</v>
      </c>
      <c r="AD20" s="34">
        <v>40</v>
      </c>
      <c r="AE20" s="34">
        <v>28</v>
      </c>
      <c r="AF20" s="56">
        <f>AE20/AD20</f>
        <v>0.7</v>
      </c>
      <c r="AG20" s="34">
        <v>46</v>
      </c>
      <c r="AH20" s="34">
        <v>30</v>
      </c>
      <c r="AI20" s="56">
        <f>AH20/AG20</f>
        <v>0.65217391304347827</v>
      </c>
      <c r="AJ20" s="34">
        <v>41</v>
      </c>
      <c r="AK20" s="34">
        <v>21</v>
      </c>
      <c r="AL20" s="56">
        <f>AK20/AJ20</f>
        <v>0.51219512195121952</v>
      </c>
      <c r="AM20" s="42">
        <f t="shared" si="18"/>
        <v>293</v>
      </c>
      <c r="AN20" s="43">
        <f t="shared" ref="AN20:AN21" si="19">AE20+AH20+AK20+J20+M20+P20+S20+V20+Y20+AB20</f>
        <v>190</v>
      </c>
      <c r="AO20" s="56">
        <f>AN20/AM20</f>
        <v>0.64846416382252559</v>
      </c>
    </row>
    <row r="21" spans="1:41" s="38" customFormat="1" ht="13.5" hidden="1" customHeight="1" x14ac:dyDescent="0.2">
      <c r="A21" s="33" t="s">
        <v>34</v>
      </c>
      <c r="B21" s="34" t="s">
        <v>35</v>
      </c>
      <c r="C21" s="33">
        <v>6</v>
      </c>
      <c r="D21" s="34">
        <v>3</v>
      </c>
      <c r="E21" s="56">
        <f t="shared" si="1"/>
        <v>0.5</v>
      </c>
      <c r="F21" s="33">
        <v>8</v>
      </c>
      <c r="G21" s="34">
        <v>5</v>
      </c>
      <c r="H21" s="56">
        <f t="shared" si="2"/>
        <v>0.625</v>
      </c>
      <c r="I21" s="33"/>
      <c r="J21" s="34"/>
      <c r="K21" s="56"/>
      <c r="L21" s="33"/>
      <c r="M21" s="34"/>
      <c r="N21" s="56"/>
      <c r="O21" s="33"/>
      <c r="P21" s="34"/>
      <c r="Q21" s="56"/>
      <c r="T21" s="56"/>
      <c r="W21" s="56"/>
      <c r="Z21" s="56"/>
      <c r="AC21" s="56"/>
      <c r="AF21" s="56"/>
      <c r="AH21" s="34"/>
      <c r="AI21" s="56"/>
      <c r="AL21" s="56"/>
      <c r="AM21" s="42">
        <f t="shared" ref="AM21" si="20">AD21+AJ21+AG21+I21+L21+O21+R21+U21+X21+AA21</f>
        <v>0</v>
      </c>
      <c r="AN21" s="43">
        <f t="shared" si="19"/>
        <v>0</v>
      </c>
      <c r="AO21" s="56" t="e">
        <f t="shared" si="0"/>
        <v>#DIV/0!</v>
      </c>
    </row>
    <row r="22" spans="1:41" s="6" customFormat="1" x14ac:dyDescent="0.2">
      <c r="A22" s="15" t="s">
        <v>36</v>
      </c>
      <c r="B22" s="11" t="s">
        <v>37</v>
      </c>
      <c r="C22" s="15">
        <v>3</v>
      </c>
      <c r="D22" s="11">
        <v>2</v>
      </c>
      <c r="E22" s="32">
        <f t="shared" si="1"/>
        <v>0.66666666666666663</v>
      </c>
      <c r="F22" s="15">
        <v>4</v>
      </c>
      <c r="G22" s="11">
        <v>2</v>
      </c>
      <c r="H22" s="32">
        <f t="shared" si="2"/>
        <v>0.5</v>
      </c>
      <c r="I22" s="15">
        <v>1</v>
      </c>
      <c r="J22" s="11"/>
      <c r="K22" s="32">
        <f t="shared" si="3"/>
        <v>0</v>
      </c>
      <c r="L22" s="15"/>
      <c r="M22" s="11"/>
      <c r="N22" s="32"/>
      <c r="O22" s="15">
        <v>3</v>
      </c>
      <c r="P22" s="11">
        <v>2</v>
      </c>
      <c r="Q22" s="32">
        <f>P22/O22</f>
        <v>0.66666666666666663</v>
      </c>
      <c r="R22" s="6">
        <v>3</v>
      </c>
      <c r="S22" s="6">
        <v>3</v>
      </c>
      <c r="T22" s="32">
        <f>S22/R22</f>
        <v>1</v>
      </c>
      <c r="U22" s="11">
        <v>1</v>
      </c>
      <c r="W22" s="32">
        <f>V22/U22</f>
        <v>0</v>
      </c>
      <c r="X22" s="11">
        <v>2</v>
      </c>
      <c r="Y22" s="6">
        <v>1</v>
      </c>
      <c r="Z22" s="32">
        <f>Y22/X22</f>
        <v>0.5</v>
      </c>
      <c r="AA22" s="11">
        <v>6</v>
      </c>
      <c r="AC22" s="32">
        <f>AB22/AA22</f>
        <v>0</v>
      </c>
      <c r="AD22" s="11">
        <v>7</v>
      </c>
      <c r="AE22" s="6">
        <v>5</v>
      </c>
      <c r="AF22" s="32">
        <f>AE22/AD22</f>
        <v>0.7142857142857143</v>
      </c>
      <c r="AG22" s="11">
        <v>6</v>
      </c>
      <c r="AH22" s="11">
        <v>3</v>
      </c>
      <c r="AI22" s="32">
        <f>AH22/AG22</f>
        <v>0.5</v>
      </c>
      <c r="AJ22" s="11">
        <v>5</v>
      </c>
      <c r="AK22" s="11">
        <v>2</v>
      </c>
      <c r="AL22" s="32">
        <f>AK22/AJ22</f>
        <v>0.4</v>
      </c>
      <c r="AM22" s="12">
        <f t="shared" ref="AM22" si="21">AD22+AG22+AJ22+I22+L22+O22+R22+U22+X22+AA22</f>
        <v>34</v>
      </c>
      <c r="AN22" s="13">
        <f t="shared" ref="AN22:AN44" si="22">AE22+AH22+AK22+J22+M22+P22+S22+V22+Y22+AB22</f>
        <v>16</v>
      </c>
      <c r="AO22" s="32">
        <f t="shared" si="0"/>
        <v>0.47058823529411764</v>
      </c>
    </row>
    <row r="23" spans="1:41" s="38" customFormat="1" x14ac:dyDescent="0.2">
      <c r="A23" s="33" t="s">
        <v>38</v>
      </c>
      <c r="B23" s="34" t="s">
        <v>39</v>
      </c>
      <c r="C23" s="33"/>
      <c r="D23" s="34"/>
      <c r="E23" s="56"/>
      <c r="F23" s="33"/>
      <c r="G23" s="34"/>
      <c r="H23" s="56"/>
      <c r="I23" s="33">
        <v>1</v>
      </c>
      <c r="J23" s="34">
        <v>1</v>
      </c>
      <c r="K23" s="56">
        <f t="shared" si="3"/>
        <v>1</v>
      </c>
      <c r="L23" s="33"/>
      <c r="M23" s="34"/>
      <c r="N23" s="56"/>
      <c r="O23" s="33"/>
      <c r="P23" s="34"/>
      <c r="Q23" s="56"/>
      <c r="R23" s="33"/>
      <c r="S23" s="34"/>
      <c r="T23" s="56"/>
      <c r="U23" s="33"/>
      <c r="V23" s="34"/>
      <c r="W23" s="56"/>
      <c r="X23" s="33"/>
      <c r="Y23" s="34"/>
      <c r="Z23" s="56"/>
      <c r="AA23" s="33"/>
      <c r="AB23" s="34"/>
      <c r="AC23" s="56"/>
      <c r="AD23" s="33"/>
      <c r="AE23" s="34"/>
      <c r="AF23" s="56"/>
      <c r="AG23" s="33"/>
      <c r="AH23" s="34"/>
      <c r="AI23" s="56"/>
      <c r="AJ23" s="33"/>
      <c r="AK23" s="34"/>
      <c r="AL23" s="56"/>
      <c r="AM23" s="42">
        <f t="shared" ref="AM23" si="23">AD23+AJ23+AG23+I23+L23+O23+R23+U23+X23+AA23</f>
        <v>1</v>
      </c>
      <c r="AN23" s="43">
        <f t="shared" si="22"/>
        <v>1</v>
      </c>
      <c r="AO23" s="56">
        <f t="shared" si="0"/>
        <v>1</v>
      </c>
    </row>
    <row r="24" spans="1:41" s="38" customFormat="1" hidden="1" x14ac:dyDescent="0.2">
      <c r="A24" s="33" t="s">
        <v>40</v>
      </c>
      <c r="B24" s="34" t="s">
        <v>41</v>
      </c>
      <c r="C24" s="33"/>
      <c r="D24" s="34"/>
      <c r="E24" s="56"/>
      <c r="F24" s="33"/>
      <c r="G24" s="34"/>
      <c r="H24" s="56"/>
      <c r="I24" s="33"/>
      <c r="J24" s="34"/>
      <c r="K24" s="56"/>
      <c r="L24" s="33"/>
      <c r="M24" s="34"/>
      <c r="N24" s="56"/>
      <c r="O24" s="33"/>
      <c r="P24" s="34"/>
      <c r="Q24" s="56"/>
      <c r="R24" s="33"/>
      <c r="S24" s="34"/>
      <c r="T24" s="56"/>
      <c r="U24" s="33"/>
      <c r="V24" s="34"/>
      <c r="W24" s="56"/>
      <c r="X24" s="33"/>
      <c r="Y24" s="34"/>
      <c r="Z24" s="56"/>
      <c r="AA24" s="33"/>
      <c r="AB24" s="34"/>
      <c r="AC24" s="56"/>
      <c r="AD24" s="33"/>
      <c r="AE24" s="34"/>
      <c r="AF24" s="56"/>
      <c r="AG24" s="33"/>
      <c r="AH24" s="34"/>
      <c r="AI24" s="56"/>
      <c r="AJ24" s="33"/>
      <c r="AK24" s="34"/>
      <c r="AL24" s="56"/>
      <c r="AM24" s="42">
        <f t="shared" ref="AM24" si="24">AD24+AG24+AJ24+I24+L24+O24+R24+U24+X24+AA24</f>
        <v>0</v>
      </c>
      <c r="AN24" s="43">
        <f t="shared" si="22"/>
        <v>0</v>
      </c>
      <c r="AO24" s="56"/>
    </row>
    <row r="25" spans="1:41" s="6" customFormat="1" x14ac:dyDescent="0.2">
      <c r="A25" s="15" t="s">
        <v>42</v>
      </c>
      <c r="B25" s="11" t="s">
        <v>43</v>
      </c>
      <c r="C25" s="15"/>
      <c r="D25" s="11"/>
      <c r="E25" s="32"/>
      <c r="F25" s="15">
        <v>1</v>
      </c>
      <c r="G25" s="11">
        <v>1</v>
      </c>
      <c r="H25" s="32">
        <f t="shared" si="2"/>
        <v>1</v>
      </c>
      <c r="I25" s="15"/>
      <c r="J25" s="11"/>
      <c r="K25" s="32"/>
      <c r="L25" s="15"/>
      <c r="M25" s="11"/>
      <c r="N25" s="32"/>
      <c r="O25" s="15"/>
      <c r="P25" s="11"/>
      <c r="Q25" s="32"/>
      <c r="R25" s="15"/>
      <c r="S25" s="11"/>
      <c r="T25" s="32"/>
      <c r="U25" s="15">
        <v>1</v>
      </c>
      <c r="V25" s="11">
        <v>1</v>
      </c>
      <c r="W25" s="32">
        <f t="shared" ref="W25:W30" si="25">V25/U25</f>
        <v>1</v>
      </c>
      <c r="X25" s="15"/>
      <c r="Y25" s="11"/>
      <c r="Z25" s="32"/>
      <c r="AA25" s="15">
        <v>1</v>
      </c>
      <c r="AB25" s="11">
        <v>1</v>
      </c>
      <c r="AC25" s="32">
        <f t="shared" ref="AC25:AC30" si="26">AB25/AA25</f>
        <v>1</v>
      </c>
      <c r="AD25" s="15">
        <v>2</v>
      </c>
      <c r="AE25" s="11">
        <v>1</v>
      </c>
      <c r="AF25" s="32">
        <f t="shared" ref="AF25:AF30" si="27">AE25/AD25</f>
        <v>0.5</v>
      </c>
      <c r="AG25" s="15">
        <v>10</v>
      </c>
      <c r="AH25" s="11">
        <v>6</v>
      </c>
      <c r="AI25" s="32">
        <f t="shared" ref="AI25:AI31" si="28">AH25/AG25</f>
        <v>0.6</v>
      </c>
      <c r="AJ25" s="15">
        <v>6</v>
      </c>
      <c r="AK25" s="11">
        <v>4</v>
      </c>
      <c r="AL25" s="32">
        <f t="shared" ref="AL23:AL30" si="29">AK25/AJ25</f>
        <v>0.66666666666666663</v>
      </c>
      <c r="AM25" s="12">
        <f t="shared" ref="AM25" si="30">AD25+AJ25+AG25+I25+L25+O25+R25+U25+X25+AA25</f>
        <v>20</v>
      </c>
      <c r="AN25" s="13">
        <f t="shared" si="22"/>
        <v>13</v>
      </c>
      <c r="AO25" s="32">
        <f t="shared" si="0"/>
        <v>0.65</v>
      </c>
    </row>
    <row r="26" spans="1:41" s="38" customFormat="1" x14ac:dyDescent="0.2">
      <c r="A26" s="33" t="s">
        <v>44</v>
      </c>
      <c r="B26" s="34" t="s">
        <v>45</v>
      </c>
      <c r="C26" s="33">
        <v>2</v>
      </c>
      <c r="D26" s="34"/>
      <c r="E26" s="56">
        <f t="shared" si="1"/>
        <v>0</v>
      </c>
      <c r="F26" s="33">
        <v>3</v>
      </c>
      <c r="G26" s="34">
        <v>2</v>
      </c>
      <c r="H26" s="56">
        <f t="shared" si="2"/>
        <v>0.66666666666666663</v>
      </c>
      <c r="I26" s="33">
        <v>4</v>
      </c>
      <c r="J26" s="34">
        <v>2</v>
      </c>
      <c r="K26" s="56">
        <f t="shared" si="3"/>
        <v>0.5</v>
      </c>
      <c r="L26" s="33">
        <v>3</v>
      </c>
      <c r="M26" s="34">
        <v>2</v>
      </c>
      <c r="N26" s="56">
        <f>M26/L26</f>
        <v>0.66666666666666663</v>
      </c>
      <c r="O26" s="33">
        <v>4</v>
      </c>
      <c r="P26" s="34">
        <v>3</v>
      </c>
      <c r="Q26" s="56">
        <f>P26/O26</f>
        <v>0.75</v>
      </c>
      <c r="R26" s="34">
        <v>8</v>
      </c>
      <c r="S26" s="34">
        <v>2</v>
      </c>
      <c r="T26" s="56">
        <f>S26/R26</f>
        <v>0.25</v>
      </c>
      <c r="U26" s="34">
        <v>1</v>
      </c>
      <c r="V26" s="34">
        <v>1</v>
      </c>
      <c r="W26" s="56">
        <f t="shared" si="25"/>
        <v>1</v>
      </c>
      <c r="X26" s="34">
        <v>9</v>
      </c>
      <c r="Y26" s="34">
        <v>3</v>
      </c>
      <c r="Z26" s="56">
        <f>Y26/X26</f>
        <v>0.33333333333333331</v>
      </c>
      <c r="AA26" s="34">
        <v>5</v>
      </c>
      <c r="AB26" s="34">
        <v>3</v>
      </c>
      <c r="AC26" s="56">
        <f t="shared" si="26"/>
        <v>0.6</v>
      </c>
      <c r="AD26" s="34">
        <v>7</v>
      </c>
      <c r="AE26" s="34">
        <v>4</v>
      </c>
      <c r="AF26" s="56">
        <f t="shared" si="27"/>
        <v>0.5714285714285714</v>
      </c>
      <c r="AG26" s="34">
        <v>6</v>
      </c>
      <c r="AH26" s="34">
        <v>2</v>
      </c>
      <c r="AI26" s="56">
        <f t="shared" si="28"/>
        <v>0.33333333333333331</v>
      </c>
      <c r="AJ26" s="34">
        <v>3</v>
      </c>
      <c r="AK26" s="34">
        <v>2</v>
      </c>
      <c r="AL26" s="56">
        <f t="shared" si="29"/>
        <v>0.66666666666666663</v>
      </c>
      <c r="AM26" s="42">
        <f t="shared" ref="AM26" si="31">AD26+AG26+AJ26+I26+L26+O26+R26+U26+X26+AA26</f>
        <v>50</v>
      </c>
      <c r="AN26" s="43">
        <f t="shared" si="22"/>
        <v>24</v>
      </c>
      <c r="AO26" s="56">
        <f t="shared" si="0"/>
        <v>0.48</v>
      </c>
    </row>
    <row r="27" spans="1:41" s="6" customFormat="1" x14ac:dyDescent="0.2">
      <c r="A27" s="15" t="s">
        <v>46</v>
      </c>
      <c r="B27" s="11" t="s">
        <v>47</v>
      </c>
      <c r="C27" s="15">
        <v>18</v>
      </c>
      <c r="D27" s="11">
        <v>12</v>
      </c>
      <c r="E27" s="32">
        <f t="shared" si="1"/>
        <v>0.66666666666666663</v>
      </c>
      <c r="F27" s="15">
        <v>14</v>
      </c>
      <c r="G27" s="11">
        <v>8</v>
      </c>
      <c r="H27" s="32">
        <f t="shared" si="2"/>
        <v>0.5714285714285714</v>
      </c>
      <c r="I27" s="15">
        <v>8</v>
      </c>
      <c r="J27" s="11">
        <v>4</v>
      </c>
      <c r="K27" s="32">
        <f t="shared" si="3"/>
        <v>0.5</v>
      </c>
      <c r="L27" s="15">
        <v>4</v>
      </c>
      <c r="M27" s="11">
        <v>3</v>
      </c>
      <c r="N27" s="32">
        <f>M27/L27</f>
        <v>0.75</v>
      </c>
      <c r="O27" s="15">
        <v>6</v>
      </c>
      <c r="P27" s="11">
        <v>3</v>
      </c>
      <c r="Q27" s="32">
        <f>P27/O27</f>
        <v>0.5</v>
      </c>
      <c r="R27" s="11">
        <v>7</v>
      </c>
      <c r="S27" s="11">
        <v>4</v>
      </c>
      <c r="T27" s="32">
        <f>S27/R27</f>
        <v>0.5714285714285714</v>
      </c>
      <c r="U27" s="11">
        <v>7</v>
      </c>
      <c r="V27" s="11">
        <v>5</v>
      </c>
      <c r="W27" s="32">
        <f t="shared" si="25"/>
        <v>0.7142857142857143</v>
      </c>
      <c r="X27" s="11">
        <v>8</v>
      </c>
      <c r="Y27" s="11">
        <v>3</v>
      </c>
      <c r="Z27" s="32">
        <f>Y27/X27</f>
        <v>0.375</v>
      </c>
      <c r="AA27" s="11">
        <v>7</v>
      </c>
      <c r="AB27" s="11">
        <v>6</v>
      </c>
      <c r="AC27" s="32">
        <f t="shared" si="26"/>
        <v>0.8571428571428571</v>
      </c>
      <c r="AD27" s="11">
        <v>9</v>
      </c>
      <c r="AE27" s="11">
        <v>5</v>
      </c>
      <c r="AF27" s="32">
        <f t="shared" si="27"/>
        <v>0.55555555555555558</v>
      </c>
      <c r="AG27" s="11">
        <v>9</v>
      </c>
      <c r="AH27" s="11">
        <v>4</v>
      </c>
      <c r="AI27" s="32">
        <f t="shared" si="28"/>
        <v>0.44444444444444442</v>
      </c>
      <c r="AJ27" s="11">
        <v>4</v>
      </c>
      <c r="AK27" s="11">
        <v>3</v>
      </c>
      <c r="AL27" s="32">
        <f t="shared" si="29"/>
        <v>0.75</v>
      </c>
      <c r="AM27" s="12">
        <f t="shared" ref="AM27" si="32">AD27+AJ27+AG27+I27+L27+O27+R27+U27+X27+AA27</f>
        <v>69</v>
      </c>
      <c r="AN27" s="13">
        <f t="shared" si="22"/>
        <v>40</v>
      </c>
      <c r="AO27" s="32">
        <f t="shared" si="0"/>
        <v>0.57971014492753625</v>
      </c>
    </row>
    <row r="28" spans="1:41" s="38" customFormat="1" x14ac:dyDescent="0.2">
      <c r="A28" s="33" t="s">
        <v>48</v>
      </c>
      <c r="B28" s="34" t="s">
        <v>49</v>
      </c>
      <c r="C28" s="33">
        <v>1</v>
      </c>
      <c r="D28" s="34">
        <v>1</v>
      </c>
      <c r="E28" s="56">
        <f t="shared" si="1"/>
        <v>1</v>
      </c>
      <c r="F28" s="33">
        <v>3</v>
      </c>
      <c r="G28" s="34">
        <v>2</v>
      </c>
      <c r="H28" s="56">
        <f t="shared" si="2"/>
        <v>0.66666666666666663</v>
      </c>
      <c r="I28" s="33">
        <v>2</v>
      </c>
      <c r="J28" s="34">
        <v>1</v>
      </c>
      <c r="K28" s="56">
        <f t="shared" si="3"/>
        <v>0.5</v>
      </c>
      <c r="L28" s="33">
        <v>2</v>
      </c>
      <c r="M28" s="34">
        <v>2</v>
      </c>
      <c r="N28" s="56">
        <f>M28/L28</f>
        <v>1</v>
      </c>
      <c r="O28" s="33">
        <v>3</v>
      </c>
      <c r="P28" s="34">
        <v>2</v>
      </c>
      <c r="Q28" s="56">
        <f>P28/O28</f>
        <v>0.66666666666666663</v>
      </c>
      <c r="R28" s="34">
        <v>3</v>
      </c>
      <c r="S28" s="34">
        <v>1</v>
      </c>
      <c r="T28" s="56">
        <f>S28/R28</f>
        <v>0.33333333333333331</v>
      </c>
      <c r="U28" s="34">
        <v>1</v>
      </c>
      <c r="V28" s="34">
        <v>1</v>
      </c>
      <c r="W28" s="56">
        <f t="shared" si="25"/>
        <v>1</v>
      </c>
      <c r="X28" s="34">
        <v>2</v>
      </c>
      <c r="Y28" s="34">
        <v>2</v>
      </c>
      <c r="Z28" s="56">
        <f>Y28/X28</f>
        <v>1</v>
      </c>
      <c r="AA28" s="34">
        <v>6</v>
      </c>
      <c r="AB28" s="34">
        <v>5</v>
      </c>
      <c r="AC28" s="56">
        <f t="shared" si="26"/>
        <v>0.83333333333333337</v>
      </c>
      <c r="AD28" s="34">
        <v>4</v>
      </c>
      <c r="AE28" s="34">
        <v>4</v>
      </c>
      <c r="AF28" s="56">
        <f t="shared" si="27"/>
        <v>1</v>
      </c>
      <c r="AG28" s="34">
        <v>4</v>
      </c>
      <c r="AH28" s="34">
        <v>1</v>
      </c>
      <c r="AI28" s="56">
        <f t="shared" si="28"/>
        <v>0.25</v>
      </c>
      <c r="AJ28" s="34">
        <v>8</v>
      </c>
      <c r="AK28" s="34">
        <v>7</v>
      </c>
      <c r="AL28" s="56">
        <f t="shared" si="29"/>
        <v>0.875</v>
      </c>
      <c r="AM28" s="42">
        <f t="shared" ref="AM28" si="33">AD28+AG28+AJ28+I28+L28+O28+R28+U28+X28+AA28</f>
        <v>35</v>
      </c>
      <c r="AN28" s="43">
        <f t="shared" si="22"/>
        <v>26</v>
      </c>
      <c r="AO28" s="56">
        <f t="shared" si="0"/>
        <v>0.74285714285714288</v>
      </c>
    </row>
    <row r="29" spans="1:41" s="6" customFormat="1" x14ac:dyDescent="0.2">
      <c r="A29" s="15" t="s">
        <v>50</v>
      </c>
      <c r="B29" s="11" t="s">
        <v>51</v>
      </c>
      <c r="C29" s="15">
        <v>2</v>
      </c>
      <c r="D29" s="11"/>
      <c r="E29" s="32">
        <f t="shared" si="1"/>
        <v>0</v>
      </c>
      <c r="F29" s="15">
        <v>1</v>
      </c>
      <c r="G29" s="11"/>
      <c r="H29" s="32">
        <f t="shared" si="2"/>
        <v>0</v>
      </c>
      <c r="I29" s="15"/>
      <c r="J29" s="11"/>
      <c r="K29" s="32"/>
      <c r="L29" s="15">
        <v>2</v>
      </c>
      <c r="M29" s="11">
        <v>2</v>
      </c>
      <c r="N29" s="32">
        <f>M29/L29</f>
        <v>1</v>
      </c>
      <c r="O29" s="15"/>
      <c r="P29" s="11"/>
      <c r="Q29" s="32"/>
      <c r="R29" s="11">
        <v>1</v>
      </c>
      <c r="S29" s="11">
        <v>1</v>
      </c>
      <c r="T29" s="32">
        <f>S29/R29</f>
        <v>1</v>
      </c>
      <c r="U29" s="11">
        <v>2</v>
      </c>
      <c r="V29" s="11">
        <v>2</v>
      </c>
      <c r="W29" s="32">
        <f t="shared" si="25"/>
        <v>1</v>
      </c>
      <c r="X29" s="11">
        <v>4</v>
      </c>
      <c r="Y29" s="11">
        <v>4</v>
      </c>
      <c r="Z29" s="32">
        <f>Y29/X29</f>
        <v>1</v>
      </c>
      <c r="AA29" s="11">
        <v>2</v>
      </c>
      <c r="AB29" s="11">
        <v>0</v>
      </c>
      <c r="AC29" s="32">
        <f t="shared" si="26"/>
        <v>0</v>
      </c>
      <c r="AD29" s="11">
        <v>1</v>
      </c>
      <c r="AE29" s="11">
        <v>0</v>
      </c>
      <c r="AF29" s="32">
        <f t="shared" si="27"/>
        <v>0</v>
      </c>
      <c r="AG29" s="11">
        <v>1</v>
      </c>
      <c r="AH29" s="11">
        <v>1</v>
      </c>
      <c r="AI29" s="32">
        <f t="shared" si="28"/>
        <v>1</v>
      </c>
      <c r="AJ29" s="11">
        <v>4</v>
      </c>
      <c r="AK29" s="11">
        <v>1</v>
      </c>
      <c r="AL29" s="32">
        <f t="shared" si="29"/>
        <v>0.25</v>
      </c>
      <c r="AM29" s="12">
        <f t="shared" ref="AM29" si="34">AD29+AJ29+AG29+I29+L29+O29+R29+U29+X29+AA29</f>
        <v>17</v>
      </c>
      <c r="AN29" s="13">
        <f t="shared" si="22"/>
        <v>11</v>
      </c>
      <c r="AO29" s="32">
        <f t="shared" si="0"/>
        <v>0.6470588235294118</v>
      </c>
    </row>
    <row r="30" spans="1:41" s="38" customFormat="1" x14ac:dyDescent="0.2">
      <c r="A30" s="33" t="s">
        <v>52</v>
      </c>
      <c r="B30" s="34" t="s">
        <v>53</v>
      </c>
      <c r="C30" s="33"/>
      <c r="D30" s="34"/>
      <c r="E30" s="56"/>
      <c r="F30" s="33">
        <v>2</v>
      </c>
      <c r="G30" s="34">
        <v>1</v>
      </c>
      <c r="H30" s="56">
        <f t="shared" si="2"/>
        <v>0.5</v>
      </c>
      <c r="I30" s="33"/>
      <c r="J30" s="34"/>
      <c r="K30" s="56"/>
      <c r="L30" s="33"/>
      <c r="M30" s="34"/>
      <c r="N30" s="56"/>
      <c r="O30" s="33">
        <v>4</v>
      </c>
      <c r="P30" s="34">
        <v>3</v>
      </c>
      <c r="Q30" s="56">
        <f>P30/O30</f>
        <v>0.75</v>
      </c>
      <c r="R30" s="34">
        <v>1</v>
      </c>
      <c r="S30" s="34">
        <v>1</v>
      </c>
      <c r="T30" s="56">
        <f>S30/R30</f>
        <v>1</v>
      </c>
      <c r="U30" s="34">
        <v>3</v>
      </c>
      <c r="V30" s="34">
        <v>1</v>
      </c>
      <c r="W30" s="56">
        <f t="shared" si="25"/>
        <v>0.33333333333333331</v>
      </c>
      <c r="X30" s="34">
        <v>1</v>
      </c>
      <c r="Y30" s="34">
        <v>1</v>
      </c>
      <c r="Z30" s="56">
        <f>Y30/X30</f>
        <v>1</v>
      </c>
      <c r="AA30" s="34">
        <v>2</v>
      </c>
      <c r="AB30" s="34">
        <v>1</v>
      </c>
      <c r="AC30" s="56">
        <f t="shared" si="26"/>
        <v>0.5</v>
      </c>
      <c r="AD30" s="34">
        <v>4</v>
      </c>
      <c r="AE30" s="34">
        <v>2</v>
      </c>
      <c r="AF30" s="56">
        <f t="shared" si="27"/>
        <v>0.5</v>
      </c>
      <c r="AG30" s="34">
        <v>4</v>
      </c>
      <c r="AH30" s="34">
        <v>3</v>
      </c>
      <c r="AI30" s="56">
        <f t="shared" si="28"/>
        <v>0.75</v>
      </c>
      <c r="AJ30" s="34">
        <v>1</v>
      </c>
      <c r="AK30" s="34">
        <v>1</v>
      </c>
      <c r="AL30" s="56">
        <f t="shared" si="29"/>
        <v>1</v>
      </c>
      <c r="AM30" s="42">
        <f t="shared" ref="AM30" si="35">AD30+AG30+AJ30+I30+L30+O30+R30+U30+X30+AA30</f>
        <v>20</v>
      </c>
      <c r="AN30" s="43">
        <f t="shared" si="22"/>
        <v>13</v>
      </c>
      <c r="AO30" s="56">
        <f t="shared" si="0"/>
        <v>0.65</v>
      </c>
    </row>
    <row r="31" spans="1:41" s="38" customFormat="1" hidden="1" x14ac:dyDescent="0.2">
      <c r="A31" s="33" t="s">
        <v>54</v>
      </c>
      <c r="B31" s="34" t="s">
        <v>55</v>
      </c>
      <c r="C31" s="33"/>
      <c r="D31" s="34"/>
      <c r="E31" s="56"/>
      <c r="F31" s="33"/>
      <c r="G31" s="34"/>
      <c r="H31" s="56"/>
      <c r="I31" s="33"/>
      <c r="J31" s="34"/>
      <c r="K31" s="56"/>
      <c r="L31" s="33"/>
      <c r="M31" s="34"/>
      <c r="N31" s="56"/>
      <c r="O31" s="33"/>
      <c r="P31" s="34"/>
      <c r="Q31" s="56"/>
      <c r="T31" s="56"/>
      <c r="W31" s="56"/>
      <c r="Z31" s="56"/>
      <c r="AC31" s="56"/>
      <c r="AF31" s="56"/>
      <c r="AI31" s="56" t="e">
        <f t="shared" si="28"/>
        <v>#DIV/0!</v>
      </c>
      <c r="AL31" s="56"/>
      <c r="AM31" s="42">
        <f t="shared" ref="AM31" si="36">AD31+AJ31+AG31+I31+L31+O31+R31+U31+X31+AA31</f>
        <v>0</v>
      </c>
      <c r="AN31" s="43">
        <f t="shared" si="22"/>
        <v>0</v>
      </c>
      <c r="AO31" s="56"/>
    </row>
    <row r="32" spans="1:41" s="6" customFormat="1" x14ac:dyDescent="0.2">
      <c r="A32" s="15" t="s">
        <v>56</v>
      </c>
      <c r="B32" s="11" t="s">
        <v>57</v>
      </c>
      <c r="C32" s="15">
        <v>32</v>
      </c>
      <c r="D32" s="11">
        <v>20</v>
      </c>
      <c r="E32" s="32">
        <f t="shared" si="1"/>
        <v>0.625</v>
      </c>
      <c r="F32" s="15">
        <v>58</v>
      </c>
      <c r="G32" s="11">
        <v>41</v>
      </c>
      <c r="H32" s="32">
        <f t="shared" si="2"/>
        <v>0.7068965517241379</v>
      </c>
      <c r="I32" s="15">
        <v>45</v>
      </c>
      <c r="J32" s="11">
        <v>33</v>
      </c>
      <c r="K32" s="32">
        <f t="shared" si="3"/>
        <v>0.73333333333333328</v>
      </c>
      <c r="L32" s="15">
        <v>40</v>
      </c>
      <c r="M32" s="11">
        <v>23</v>
      </c>
      <c r="N32" s="32">
        <f>M32/L32</f>
        <v>0.57499999999999996</v>
      </c>
      <c r="O32" s="15">
        <v>44</v>
      </c>
      <c r="P32" s="11">
        <v>31</v>
      </c>
      <c r="Q32" s="32">
        <f>P32/O32</f>
        <v>0.70454545454545459</v>
      </c>
      <c r="R32" s="11">
        <v>46</v>
      </c>
      <c r="S32" s="11">
        <v>31</v>
      </c>
      <c r="T32" s="32">
        <f>S32/R32</f>
        <v>0.67391304347826086</v>
      </c>
      <c r="U32" s="11">
        <v>43</v>
      </c>
      <c r="V32" s="11">
        <v>20</v>
      </c>
      <c r="W32" s="32">
        <f>V32/U32</f>
        <v>0.46511627906976744</v>
      </c>
      <c r="X32" s="11">
        <v>48</v>
      </c>
      <c r="Y32" s="11">
        <v>34</v>
      </c>
      <c r="Z32" s="32">
        <f>Y32/X32</f>
        <v>0.70833333333333337</v>
      </c>
      <c r="AA32" s="11">
        <v>45</v>
      </c>
      <c r="AB32" s="11">
        <v>29</v>
      </c>
      <c r="AC32" s="32">
        <f>AB32/AA32</f>
        <v>0.64444444444444449</v>
      </c>
      <c r="AD32" s="11">
        <v>54</v>
      </c>
      <c r="AE32" s="11">
        <v>37</v>
      </c>
      <c r="AF32" s="32">
        <f>AE32/AD32</f>
        <v>0.68518518518518523</v>
      </c>
      <c r="AG32" s="11">
        <v>55</v>
      </c>
      <c r="AH32" s="11">
        <v>33</v>
      </c>
      <c r="AI32" s="32">
        <f t="shared" ref="AI32:AI37" si="37">AH32/AG32</f>
        <v>0.6</v>
      </c>
      <c r="AJ32" s="11">
        <v>52</v>
      </c>
      <c r="AK32" s="11">
        <v>27</v>
      </c>
      <c r="AL32" s="32">
        <f>AK32/AJ32</f>
        <v>0.51923076923076927</v>
      </c>
      <c r="AM32" s="12">
        <f t="shared" ref="AM32" si="38">AD32+AG32+AJ32+I32+L32+O32+R32+U32+X32+AA32</f>
        <v>472</v>
      </c>
      <c r="AN32" s="13">
        <f t="shared" si="22"/>
        <v>298</v>
      </c>
      <c r="AO32" s="32">
        <f t="shared" si="0"/>
        <v>0.63135593220338981</v>
      </c>
    </row>
    <row r="33" spans="1:42" s="38" customFormat="1" hidden="1" x14ac:dyDescent="0.2">
      <c r="A33" s="33" t="s">
        <v>58</v>
      </c>
      <c r="B33" s="34" t="s">
        <v>59</v>
      </c>
      <c r="C33" s="33">
        <v>2</v>
      </c>
      <c r="D33" s="34">
        <v>1</v>
      </c>
      <c r="E33" s="56">
        <f t="shared" si="1"/>
        <v>0.5</v>
      </c>
      <c r="F33" s="33"/>
      <c r="G33" s="34"/>
      <c r="H33" s="56"/>
      <c r="I33" s="33"/>
      <c r="J33" s="34"/>
      <c r="K33" s="56"/>
      <c r="L33" s="33"/>
      <c r="M33" s="34"/>
      <c r="N33" s="56"/>
      <c r="O33" s="33"/>
      <c r="P33" s="34"/>
      <c r="Q33" s="56"/>
      <c r="T33" s="56"/>
      <c r="W33" s="56"/>
      <c r="Z33" s="56"/>
      <c r="AC33" s="56"/>
      <c r="AF33" s="56"/>
      <c r="AI33" s="56" t="e">
        <f t="shared" si="37"/>
        <v>#DIV/0!</v>
      </c>
      <c r="AL33" s="56"/>
      <c r="AM33" s="42">
        <f t="shared" ref="AM33" si="39">AD33+AJ33+AG33+I33+L33+O33+R33+U33+X33+AA33</f>
        <v>0</v>
      </c>
      <c r="AN33" s="43">
        <f t="shared" si="22"/>
        <v>0</v>
      </c>
      <c r="AO33" s="56" t="e">
        <f t="shared" si="0"/>
        <v>#DIV/0!</v>
      </c>
    </row>
    <row r="34" spans="1:42" s="38" customFormat="1" x14ac:dyDescent="0.2">
      <c r="A34" s="33" t="s">
        <v>60</v>
      </c>
      <c r="B34" s="34" t="s">
        <v>61</v>
      </c>
      <c r="C34" s="33"/>
      <c r="D34" s="34"/>
      <c r="E34" s="56"/>
      <c r="F34" s="33"/>
      <c r="G34" s="34"/>
      <c r="H34" s="56"/>
      <c r="I34" s="33">
        <v>1</v>
      </c>
      <c r="J34" s="34">
        <v>1</v>
      </c>
      <c r="K34" s="56">
        <f t="shared" si="3"/>
        <v>1</v>
      </c>
      <c r="L34" s="33"/>
      <c r="M34" s="34"/>
      <c r="N34" s="56"/>
      <c r="O34" s="33">
        <v>2</v>
      </c>
      <c r="P34" s="34"/>
      <c r="Q34" s="56">
        <f>P34/O34</f>
        <v>0</v>
      </c>
      <c r="T34" s="56"/>
      <c r="W34" s="56"/>
      <c r="X34" s="34">
        <v>2</v>
      </c>
      <c r="Y34" s="34">
        <v>1</v>
      </c>
      <c r="Z34" s="56"/>
      <c r="AA34" s="34">
        <v>1</v>
      </c>
      <c r="AB34" s="34">
        <v>1</v>
      </c>
      <c r="AC34" s="56">
        <f>AB34/AA34</f>
        <v>1</v>
      </c>
      <c r="AD34" s="34">
        <v>4</v>
      </c>
      <c r="AE34" s="34">
        <v>3</v>
      </c>
      <c r="AF34" s="56">
        <f>AE34/AD34</f>
        <v>0.75</v>
      </c>
      <c r="AG34" s="34">
        <v>4</v>
      </c>
      <c r="AH34" s="34">
        <v>3</v>
      </c>
      <c r="AI34" s="56">
        <f t="shared" si="37"/>
        <v>0.75</v>
      </c>
      <c r="AJ34" s="34">
        <v>2</v>
      </c>
      <c r="AK34" s="34">
        <v>2</v>
      </c>
      <c r="AL34" s="56">
        <f>AK34/AJ34</f>
        <v>1</v>
      </c>
      <c r="AM34" s="42">
        <f t="shared" ref="AM34" si="40">AD34+AG34+AJ34+I34+L34+O34+R34+U34+X34+AA34</f>
        <v>16</v>
      </c>
      <c r="AN34" s="43">
        <f t="shared" si="22"/>
        <v>11</v>
      </c>
      <c r="AO34" s="56">
        <f t="shared" si="0"/>
        <v>0.6875</v>
      </c>
    </row>
    <row r="35" spans="1:42" s="6" customFormat="1" x14ac:dyDescent="0.2">
      <c r="A35" s="15" t="s">
        <v>62</v>
      </c>
      <c r="B35" s="11" t="s">
        <v>63</v>
      </c>
      <c r="C35" s="15">
        <v>9</v>
      </c>
      <c r="D35" s="11">
        <v>7</v>
      </c>
      <c r="E35" s="32">
        <f t="shared" si="1"/>
        <v>0.77777777777777779</v>
      </c>
      <c r="F35" s="15">
        <v>11</v>
      </c>
      <c r="G35" s="11">
        <v>9</v>
      </c>
      <c r="H35" s="32">
        <f t="shared" si="2"/>
        <v>0.81818181818181823</v>
      </c>
      <c r="I35" s="15">
        <v>13</v>
      </c>
      <c r="J35" s="11">
        <v>9</v>
      </c>
      <c r="K35" s="32">
        <f t="shared" si="3"/>
        <v>0.69230769230769229</v>
      </c>
      <c r="L35" s="15">
        <v>17</v>
      </c>
      <c r="M35" s="11">
        <v>12</v>
      </c>
      <c r="N35" s="32">
        <f>M35/L35</f>
        <v>0.70588235294117652</v>
      </c>
      <c r="O35" s="15">
        <v>18</v>
      </c>
      <c r="P35" s="11">
        <v>11</v>
      </c>
      <c r="Q35" s="32">
        <f>P35/O35</f>
        <v>0.61111111111111116</v>
      </c>
      <c r="R35" s="11">
        <v>19</v>
      </c>
      <c r="S35" s="11">
        <v>11</v>
      </c>
      <c r="T35" s="32">
        <f>S35/R35</f>
        <v>0.57894736842105265</v>
      </c>
      <c r="U35" s="11">
        <v>18</v>
      </c>
      <c r="V35" s="11">
        <v>10</v>
      </c>
      <c r="W35" s="32">
        <f>V35/U35</f>
        <v>0.55555555555555558</v>
      </c>
      <c r="X35" s="11">
        <v>24</v>
      </c>
      <c r="Y35" s="11">
        <v>16</v>
      </c>
      <c r="Z35" s="32">
        <f>Y35/X35</f>
        <v>0.66666666666666663</v>
      </c>
      <c r="AA35" s="11">
        <v>23</v>
      </c>
      <c r="AB35" s="11">
        <v>16</v>
      </c>
      <c r="AC35" s="32">
        <f>AB35/AA35</f>
        <v>0.69565217391304346</v>
      </c>
      <c r="AD35" s="11">
        <v>34</v>
      </c>
      <c r="AE35" s="11">
        <v>18</v>
      </c>
      <c r="AF35" s="32">
        <f>AE35/AD35</f>
        <v>0.52941176470588236</v>
      </c>
      <c r="AG35" s="11">
        <v>26</v>
      </c>
      <c r="AH35" s="11">
        <v>10</v>
      </c>
      <c r="AI35" s="32">
        <f t="shared" si="37"/>
        <v>0.38461538461538464</v>
      </c>
      <c r="AJ35" s="11">
        <v>30</v>
      </c>
      <c r="AK35" s="11">
        <v>19</v>
      </c>
      <c r="AL35" s="32">
        <f>AK35/AJ35</f>
        <v>0.6333333333333333</v>
      </c>
      <c r="AM35" s="12">
        <f t="shared" ref="AM35" si="41">AD35+AJ35+AG35+I35+L35+O35+R35+U35+X35+AA35</f>
        <v>222</v>
      </c>
      <c r="AN35" s="13">
        <f t="shared" si="22"/>
        <v>132</v>
      </c>
      <c r="AO35" s="32">
        <f t="shared" si="0"/>
        <v>0.59459459459459463</v>
      </c>
    </row>
    <row r="36" spans="1:42" s="38" customFormat="1" hidden="1" x14ac:dyDescent="0.2">
      <c r="A36" s="33" t="s">
        <v>64</v>
      </c>
      <c r="B36" s="34" t="s">
        <v>65</v>
      </c>
      <c r="C36" s="33">
        <v>6</v>
      </c>
      <c r="D36" s="34">
        <v>3</v>
      </c>
      <c r="E36" s="56">
        <f t="shared" si="1"/>
        <v>0.5</v>
      </c>
      <c r="F36" s="33">
        <v>6</v>
      </c>
      <c r="G36" s="34">
        <v>4</v>
      </c>
      <c r="H36" s="56">
        <f t="shared" si="2"/>
        <v>0.66666666666666663</v>
      </c>
      <c r="I36" s="33"/>
      <c r="J36" s="34"/>
      <c r="K36" s="56"/>
      <c r="L36" s="33"/>
      <c r="M36" s="34"/>
      <c r="N36" s="56"/>
      <c r="O36" s="33"/>
      <c r="P36" s="34"/>
      <c r="Q36" s="56"/>
      <c r="T36" s="56"/>
      <c r="W36" s="56"/>
      <c r="Z36" s="56"/>
      <c r="AC36" s="56"/>
      <c r="AF36" s="56"/>
      <c r="AI36" s="56" t="e">
        <f t="shared" si="37"/>
        <v>#DIV/0!</v>
      </c>
      <c r="AL36" s="56"/>
      <c r="AM36" s="42">
        <f t="shared" ref="AM36" si="42">AD36+AG36+AJ36+I36+L36+O36+R36+U36+X36+AA36</f>
        <v>0</v>
      </c>
      <c r="AN36" s="43">
        <f t="shared" si="22"/>
        <v>0</v>
      </c>
      <c r="AO36" s="56" t="e">
        <f t="shared" si="0"/>
        <v>#DIV/0!</v>
      </c>
    </row>
    <row r="37" spans="1:42" s="38" customFormat="1" x14ac:dyDescent="0.2">
      <c r="A37" s="33" t="s">
        <v>66</v>
      </c>
      <c r="B37" s="34" t="s">
        <v>67</v>
      </c>
      <c r="C37" s="33">
        <v>1</v>
      </c>
      <c r="D37" s="34"/>
      <c r="E37" s="56">
        <f t="shared" si="1"/>
        <v>0</v>
      </c>
      <c r="F37" s="33"/>
      <c r="G37" s="34"/>
      <c r="H37" s="56"/>
      <c r="I37" s="33">
        <v>2</v>
      </c>
      <c r="J37" s="34">
        <v>2</v>
      </c>
      <c r="K37" s="56">
        <f t="shared" si="3"/>
        <v>1</v>
      </c>
      <c r="L37" s="33">
        <v>4</v>
      </c>
      <c r="M37" s="34">
        <v>3</v>
      </c>
      <c r="N37" s="56">
        <f>M37/L37</f>
        <v>0.75</v>
      </c>
      <c r="O37" s="33">
        <v>1</v>
      </c>
      <c r="P37" s="34">
        <v>0</v>
      </c>
      <c r="Q37" s="56">
        <f>P37/O37</f>
        <v>0</v>
      </c>
      <c r="R37" s="38">
        <v>2</v>
      </c>
      <c r="S37" s="38">
        <v>1</v>
      </c>
      <c r="T37" s="56">
        <f>S37/R37</f>
        <v>0.5</v>
      </c>
      <c r="U37" s="38">
        <v>3</v>
      </c>
      <c r="V37" s="38">
        <v>2</v>
      </c>
      <c r="W37" s="56">
        <f>V37/U37</f>
        <v>0.66666666666666663</v>
      </c>
      <c r="X37" s="38">
        <v>5</v>
      </c>
      <c r="Y37" s="38">
        <v>2</v>
      </c>
      <c r="Z37" s="56">
        <f>Y37/X37</f>
        <v>0.4</v>
      </c>
      <c r="AA37" s="38">
        <v>1</v>
      </c>
      <c r="AB37" s="38">
        <v>0</v>
      </c>
      <c r="AC37" s="56">
        <f>AB37/AA37</f>
        <v>0</v>
      </c>
      <c r="AD37" s="38">
        <v>3</v>
      </c>
      <c r="AE37" s="38">
        <v>2</v>
      </c>
      <c r="AF37" s="56">
        <f>AE37/AD37</f>
        <v>0.66666666666666663</v>
      </c>
      <c r="AG37" s="38">
        <v>4</v>
      </c>
      <c r="AH37" s="38">
        <v>2</v>
      </c>
      <c r="AI37" s="56">
        <f t="shared" si="37"/>
        <v>0.5</v>
      </c>
      <c r="AJ37" s="38">
        <v>3</v>
      </c>
      <c r="AK37" s="38">
        <v>3</v>
      </c>
      <c r="AL37" s="56">
        <f>AK37/AJ37</f>
        <v>1</v>
      </c>
      <c r="AM37" s="42">
        <f t="shared" ref="AM37" si="43">AD37+AJ37+AG37+I37+L37+O37+R37+U37+X37+AA37</f>
        <v>28</v>
      </c>
      <c r="AN37" s="43">
        <f t="shared" si="22"/>
        <v>17</v>
      </c>
      <c r="AO37" s="56">
        <f t="shared" si="0"/>
        <v>0.6071428571428571</v>
      </c>
    </row>
    <row r="38" spans="1:42" s="6" customFormat="1" x14ac:dyDescent="0.2">
      <c r="A38" s="15" t="s">
        <v>68</v>
      </c>
      <c r="B38" s="11" t="s">
        <v>69</v>
      </c>
      <c r="C38" s="15"/>
      <c r="D38" s="11"/>
      <c r="E38" s="32"/>
      <c r="F38" s="15"/>
      <c r="G38" s="11"/>
      <c r="H38" s="32"/>
      <c r="I38" s="15"/>
      <c r="J38" s="11"/>
      <c r="K38" s="32"/>
      <c r="L38" s="15"/>
      <c r="M38" s="11"/>
      <c r="N38" s="32"/>
      <c r="O38" s="15"/>
      <c r="P38" s="11"/>
      <c r="Q38" s="32"/>
      <c r="T38" s="32"/>
      <c r="U38" s="6">
        <v>3</v>
      </c>
      <c r="V38" s="6">
        <v>2</v>
      </c>
      <c r="W38" s="32"/>
      <c r="Z38" s="32"/>
      <c r="AC38" s="32"/>
      <c r="AF38" s="32"/>
      <c r="AI38" s="32"/>
      <c r="AL38" s="32"/>
      <c r="AM38" s="12">
        <f t="shared" ref="AM38" si="44">AD38+AG38+AJ38+I38+L38+O38+R38+U38+X38+AA38</f>
        <v>3</v>
      </c>
      <c r="AN38" s="13">
        <f t="shared" si="22"/>
        <v>2</v>
      </c>
      <c r="AO38" s="32">
        <f t="shared" si="0"/>
        <v>0.66666666666666663</v>
      </c>
    </row>
    <row r="39" spans="1:42" s="38" customFormat="1" x14ac:dyDescent="0.2">
      <c r="A39" s="33" t="s">
        <v>70</v>
      </c>
      <c r="B39" s="34" t="s">
        <v>71</v>
      </c>
      <c r="C39" s="33">
        <v>13</v>
      </c>
      <c r="D39" s="34">
        <v>5</v>
      </c>
      <c r="E39" s="56">
        <f t="shared" si="1"/>
        <v>0.38461538461538464</v>
      </c>
      <c r="F39" s="33">
        <v>9</v>
      </c>
      <c r="G39" s="34">
        <v>4</v>
      </c>
      <c r="H39" s="56">
        <f t="shared" si="2"/>
        <v>0.44444444444444442</v>
      </c>
      <c r="I39" s="33">
        <v>10</v>
      </c>
      <c r="J39" s="34">
        <v>8</v>
      </c>
      <c r="K39" s="56">
        <f t="shared" si="3"/>
        <v>0.8</v>
      </c>
      <c r="L39" s="33">
        <v>4</v>
      </c>
      <c r="M39" s="34">
        <v>2</v>
      </c>
      <c r="N39" s="56">
        <f>M39/L39</f>
        <v>0.5</v>
      </c>
      <c r="O39" s="33">
        <v>6</v>
      </c>
      <c r="P39" s="34">
        <v>5</v>
      </c>
      <c r="Q39" s="56">
        <f>P39/O39</f>
        <v>0.83333333333333337</v>
      </c>
      <c r="R39" s="34">
        <v>12</v>
      </c>
      <c r="S39" s="34">
        <v>7</v>
      </c>
      <c r="T39" s="56">
        <f>S39/R39</f>
        <v>0.58333333333333337</v>
      </c>
      <c r="U39" s="34">
        <v>8</v>
      </c>
      <c r="V39" s="34">
        <v>4</v>
      </c>
      <c r="W39" s="56">
        <f>V39/U39</f>
        <v>0.5</v>
      </c>
      <c r="X39" s="34">
        <v>15</v>
      </c>
      <c r="Y39" s="34">
        <v>10</v>
      </c>
      <c r="Z39" s="56">
        <f>Y39/X39</f>
        <v>0.66666666666666663</v>
      </c>
      <c r="AA39" s="34">
        <v>15</v>
      </c>
      <c r="AB39" s="34">
        <v>5</v>
      </c>
      <c r="AC39" s="56">
        <f>AB39/AA39</f>
        <v>0.33333333333333331</v>
      </c>
      <c r="AD39" s="34">
        <v>13</v>
      </c>
      <c r="AE39" s="34">
        <v>6</v>
      </c>
      <c r="AF39" s="56">
        <f>AE39/AD39</f>
        <v>0.46153846153846156</v>
      </c>
      <c r="AG39" s="34">
        <v>15</v>
      </c>
      <c r="AH39" s="34">
        <v>12</v>
      </c>
      <c r="AI39" s="56">
        <f>AH39/AG39</f>
        <v>0.8</v>
      </c>
      <c r="AJ39" s="34">
        <v>10</v>
      </c>
      <c r="AK39" s="34">
        <v>5</v>
      </c>
      <c r="AL39" s="56">
        <f>AK39/AJ39</f>
        <v>0.5</v>
      </c>
      <c r="AM39" s="42">
        <f t="shared" ref="AM39" si="45">AD39+AJ39+AG39+I39+L39+O39+R39+U39+X39+AA39</f>
        <v>108</v>
      </c>
      <c r="AN39" s="43">
        <f t="shared" si="22"/>
        <v>64</v>
      </c>
      <c r="AO39" s="56">
        <f t="shared" si="0"/>
        <v>0.59259259259259256</v>
      </c>
    </row>
    <row r="40" spans="1:42" s="38" customFormat="1" hidden="1" x14ac:dyDescent="0.2">
      <c r="A40" s="33" t="s">
        <v>72</v>
      </c>
      <c r="B40" s="34" t="s">
        <v>73</v>
      </c>
      <c r="C40" s="33">
        <v>12</v>
      </c>
      <c r="D40" s="34">
        <v>11</v>
      </c>
      <c r="E40" s="56">
        <f t="shared" si="1"/>
        <v>0.91666666666666663</v>
      </c>
      <c r="F40" s="33">
        <v>6</v>
      </c>
      <c r="G40" s="34">
        <v>3</v>
      </c>
      <c r="H40" s="56">
        <f t="shared" si="2"/>
        <v>0.5</v>
      </c>
      <c r="I40" s="33"/>
      <c r="J40" s="34"/>
      <c r="K40" s="56"/>
      <c r="L40" s="33"/>
      <c r="M40" s="34"/>
      <c r="N40" s="56"/>
      <c r="O40" s="33"/>
      <c r="P40" s="34"/>
      <c r="Q40" s="56"/>
      <c r="T40" s="56"/>
      <c r="W40" s="56"/>
      <c r="Z40" s="56"/>
      <c r="AC40" s="56"/>
      <c r="AF40" s="56"/>
      <c r="AI40" s="56"/>
      <c r="AL40" s="56"/>
      <c r="AM40" s="42">
        <f t="shared" ref="AM40" si="46">AD40+AG40+AJ40+I40+L40+O40+R40+U40+X40+AA40</f>
        <v>0</v>
      </c>
      <c r="AN40" s="43">
        <f t="shared" si="22"/>
        <v>0</v>
      </c>
      <c r="AO40" s="56" t="e">
        <f t="shared" si="0"/>
        <v>#DIV/0!</v>
      </c>
    </row>
    <row r="41" spans="1:42" s="6" customFormat="1" x14ac:dyDescent="0.2">
      <c r="A41" s="15" t="s">
        <v>74</v>
      </c>
      <c r="B41" s="11" t="s">
        <v>75</v>
      </c>
      <c r="C41" s="15"/>
      <c r="D41" s="11"/>
      <c r="E41" s="32"/>
      <c r="F41" s="15"/>
      <c r="G41" s="11"/>
      <c r="H41" s="32"/>
      <c r="I41" s="15"/>
      <c r="J41" s="11"/>
      <c r="K41" s="32"/>
      <c r="L41" s="15"/>
      <c r="M41" s="11"/>
      <c r="N41" s="32"/>
      <c r="O41" s="15"/>
      <c r="P41" s="11"/>
      <c r="Q41" s="32"/>
      <c r="R41" s="6">
        <v>2</v>
      </c>
      <c r="S41" s="6">
        <v>2</v>
      </c>
      <c r="T41" s="32"/>
      <c r="U41" s="6">
        <v>2</v>
      </c>
      <c r="V41" s="6">
        <v>1</v>
      </c>
      <c r="W41" s="32">
        <f>V41/U41</f>
        <v>0.5</v>
      </c>
      <c r="X41" s="6">
        <v>2</v>
      </c>
      <c r="Y41" s="6">
        <v>1</v>
      </c>
      <c r="Z41" s="32">
        <f>Y41/X41</f>
        <v>0.5</v>
      </c>
      <c r="AA41" s="6">
        <v>3</v>
      </c>
      <c r="AB41" s="6">
        <v>0</v>
      </c>
      <c r="AC41" s="32">
        <f>AB41/AA41</f>
        <v>0</v>
      </c>
      <c r="AF41" s="32"/>
      <c r="AI41" s="32"/>
      <c r="AJ41" s="6">
        <v>2</v>
      </c>
      <c r="AK41" s="6">
        <v>0</v>
      </c>
      <c r="AL41" s="32">
        <f>AK41/AJ41</f>
        <v>0</v>
      </c>
      <c r="AM41" s="12">
        <f t="shared" ref="AM41" si="47">AD41+AJ41+AG41+I41+L41+O41+R41+U41+X41+AA41</f>
        <v>11</v>
      </c>
      <c r="AN41" s="13">
        <f t="shared" si="22"/>
        <v>4</v>
      </c>
      <c r="AO41" s="32">
        <f t="shared" si="0"/>
        <v>0.36363636363636365</v>
      </c>
    </row>
    <row r="42" spans="1:42" s="38" customFormat="1" x14ac:dyDescent="0.2">
      <c r="A42" s="33" t="s">
        <v>76</v>
      </c>
      <c r="B42" s="34" t="s">
        <v>77</v>
      </c>
      <c r="C42" s="33">
        <v>6</v>
      </c>
      <c r="D42" s="34">
        <v>5</v>
      </c>
      <c r="E42" s="56">
        <f t="shared" si="1"/>
        <v>0.83333333333333337</v>
      </c>
      <c r="F42" s="33">
        <v>4</v>
      </c>
      <c r="G42" s="34"/>
      <c r="H42" s="56">
        <f t="shared" si="2"/>
        <v>0</v>
      </c>
      <c r="I42" s="33">
        <v>8</v>
      </c>
      <c r="J42" s="34">
        <v>3</v>
      </c>
      <c r="K42" s="56">
        <f t="shared" si="3"/>
        <v>0.375</v>
      </c>
      <c r="L42" s="33">
        <v>4</v>
      </c>
      <c r="M42" s="34">
        <v>2</v>
      </c>
      <c r="N42" s="56">
        <f>M42/L42</f>
        <v>0.5</v>
      </c>
      <c r="O42" s="33">
        <v>2</v>
      </c>
      <c r="P42" s="34">
        <v>1</v>
      </c>
      <c r="Q42" s="56">
        <f>P42/O42</f>
        <v>0.5</v>
      </c>
      <c r="R42" s="34">
        <v>6</v>
      </c>
      <c r="S42" s="34">
        <v>5</v>
      </c>
      <c r="T42" s="56">
        <f>S42/R42</f>
        <v>0.83333333333333337</v>
      </c>
      <c r="U42" s="34">
        <v>6</v>
      </c>
      <c r="V42" s="34">
        <v>4</v>
      </c>
      <c r="W42" s="56">
        <f>V42/U42</f>
        <v>0.66666666666666663</v>
      </c>
      <c r="X42" s="34">
        <v>3</v>
      </c>
      <c r="Y42" s="34">
        <v>3</v>
      </c>
      <c r="Z42" s="56">
        <f>Y42/X42</f>
        <v>1</v>
      </c>
      <c r="AA42" s="34">
        <v>9</v>
      </c>
      <c r="AB42" s="34">
        <v>4</v>
      </c>
      <c r="AC42" s="56">
        <f>AB42/AA42</f>
        <v>0.44444444444444442</v>
      </c>
      <c r="AD42" s="34">
        <v>13</v>
      </c>
      <c r="AE42" s="34">
        <v>5</v>
      </c>
      <c r="AF42" s="56">
        <f>AE42/AD42</f>
        <v>0.38461538461538464</v>
      </c>
      <c r="AG42" s="34">
        <v>11</v>
      </c>
      <c r="AH42" s="34">
        <v>5</v>
      </c>
      <c r="AI42" s="56">
        <f>AH42/AG42</f>
        <v>0.45454545454545453</v>
      </c>
      <c r="AJ42" s="34">
        <v>13</v>
      </c>
      <c r="AK42" s="34">
        <v>8</v>
      </c>
      <c r="AL42" s="56">
        <f>AK42/AJ42</f>
        <v>0.61538461538461542</v>
      </c>
      <c r="AM42" s="42">
        <f t="shared" ref="AM42" si="48">AD42+AG42+AJ42+I42+L42+O42+R42+U42+X42+AA42</f>
        <v>75</v>
      </c>
      <c r="AN42" s="43">
        <f t="shared" si="22"/>
        <v>40</v>
      </c>
      <c r="AO42" s="56">
        <f t="shared" si="0"/>
        <v>0.53333333333333333</v>
      </c>
    </row>
    <row r="43" spans="1:42" s="38" customFormat="1" hidden="1" x14ac:dyDescent="0.2">
      <c r="A43" s="33" t="s">
        <v>78</v>
      </c>
      <c r="B43" s="34" t="s">
        <v>79</v>
      </c>
      <c r="C43" s="33"/>
      <c r="D43" s="34"/>
      <c r="E43" s="56"/>
      <c r="F43" s="33"/>
      <c r="G43" s="34"/>
      <c r="H43" s="56"/>
      <c r="I43" s="33"/>
      <c r="J43" s="34"/>
      <c r="K43" s="56"/>
      <c r="L43" s="33"/>
      <c r="M43" s="34"/>
      <c r="N43" s="56"/>
      <c r="O43" s="33"/>
      <c r="P43" s="34"/>
      <c r="Q43" s="56"/>
      <c r="T43" s="56"/>
      <c r="W43" s="56"/>
      <c r="Z43" s="56"/>
      <c r="AC43" s="56"/>
      <c r="AF43" s="56"/>
      <c r="AI43" s="56"/>
      <c r="AL43" s="56"/>
      <c r="AM43" s="42">
        <f t="shared" ref="AM43" si="49">AD43+AJ43+AG43+I43+L43+O43+R43+U43+X43+AA43</f>
        <v>0</v>
      </c>
      <c r="AN43" s="43">
        <f t="shared" si="22"/>
        <v>0</v>
      </c>
      <c r="AO43" s="56"/>
    </row>
    <row r="44" spans="1:42" s="38" customFormat="1" hidden="1" x14ac:dyDescent="0.2">
      <c r="A44" s="33" t="s">
        <v>80</v>
      </c>
      <c r="B44" s="34" t="s">
        <v>81</v>
      </c>
      <c r="C44" s="33"/>
      <c r="D44" s="34"/>
      <c r="E44" s="56"/>
      <c r="F44" s="33"/>
      <c r="G44" s="34"/>
      <c r="H44" s="56"/>
      <c r="I44" s="33"/>
      <c r="J44" s="34"/>
      <c r="K44" s="56"/>
      <c r="L44" s="33"/>
      <c r="M44" s="34"/>
      <c r="N44" s="56"/>
      <c r="O44" s="33"/>
      <c r="P44" s="34"/>
      <c r="Q44" s="56"/>
      <c r="T44" s="56"/>
      <c r="W44" s="56"/>
      <c r="Z44" s="56"/>
      <c r="AC44" s="56"/>
      <c r="AF44" s="56"/>
      <c r="AI44" s="56"/>
      <c r="AL44" s="56"/>
      <c r="AM44" s="42">
        <f t="shared" ref="AM44:AM45" si="50">AD44+AG44+AJ44+I44+L44+O44+R44+U44+X44+AA44</f>
        <v>0</v>
      </c>
      <c r="AN44" s="43">
        <f t="shared" si="22"/>
        <v>0</v>
      </c>
      <c r="AO44" s="56" t="e">
        <f t="shared" si="0"/>
        <v>#DIV/0!</v>
      </c>
    </row>
    <row r="45" spans="1:42" s="6" customFormat="1" x14ac:dyDescent="0.2">
      <c r="A45" s="15" t="s">
        <v>82</v>
      </c>
      <c r="B45" s="11" t="s">
        <v>83</v>
      </c>
      <c r="C45" s="15">
        <v>1</v>
      </c>
      <c r="D45" s="11">
        <v>1</v>
      </c>
      <c r="E45" s="32">
        <f t="shared" si="1"/>
        <v>1</v>
      </c>
      <c r="F45" s="15">
        <v>2</v>
      </c>
      <c r="G45" s="11">
        <v>2</v>
      </c>
      <c r="H45" s="32">
        <f t="shared" si="2"/>
        <v>1</v>
      </c>
      <c r="I45" s="15">
        <v>2</v>
      </c>
      <c r="J45" s="11"/>
      <c r="K45" s="32">
        <f t="shared" si="3"/>
        <v>0</v>
      </c>
      <c r="L45" s="15">
        <v>4</v>
      </c>
      <c r="M45" s="11">
        <v>1</v>
      </c>
      <c r="N45" s="32">
        <f>M45/L45</f>
        <v>0.25</v>
      </c>
      <c r="O45" s="15">
        <v>6</v>
      </c>
      <c r="P45" s="11">
        <v>5</v>
      </c>
      <c r="Q45" s="32">
        <f>P45/O45</f>
        <v>0.83333333333333337</v>
      </c>
      <c r="R45" s="11">
        <v>6</v>
      </c>
      <c r="S45" s="11">
        <v>5</v>
      </c>
      <c r="T45" s="32">
        <f>S45/R45</f>
        <v>0.83333333333333337</v>
      </c>
      <c r="U45" s="11">
        <v>6</v>
      </c>
      <c r="V45" s="11">
        <v>3</v>
      </c>
      <c r="W45" s="32">
        <f>V45/U45</f>
        <v>0.5</v>
      </c>
      <c r="X45" s="11">
        <v>8</v>
      </c>
      <c r="Y45" s="11">
        <v>3</v>
      </c>
      <c r="Z45" s="32">
        <f>Y45/X45</f>
        <v>0.375</v>
      </c>
      <c r="AA45" s="11">
        <v>10</v>
      </c>
      <c r="AB45" s="11">
        <v>5</v>
      </c>
      <c r="AC45" s="32">
        <f>AB45/AA45</f>
        <v>0.5</v>
      </c>
      <c r="AD45" s="11">
        <v>10</v>
      </c>
      <c r="AE45" s="11">
        <v>8</v>
      </c>
      <c r="AF45" s="32">
        <f>AE45/AD45</f>
        <v>0.8</v>
      </c>
      <c r="AG45" s="11">
        <v>11</v>
      </c>
      <c r="AH45" s="11">
        <v>7</v>
      </c>
      <c r="AI45" s="32">
        <f>AH45/AG45</f>
        <v>0.63636363636363635</v>
      </c>
      <c r="AJ45" s="11">
        <v>7</v>
      </c>
      <c r="AK45" s="11">
        <v>5</v>
      </c>
      <c r="AL45" s="32">
        <f>AK45/AJ45</f>
        <v>0.7142857142857143</v>
      </c>
      <c r="AM45" s="12">
        <f t="shared" si="50"/>
        <v>70</v>
      </c>
      <c r="AN45" s="13">
        <f t="shared" ref="AN45:AN46" si="51">AE45+AH45+AK45+J45+M45+P45+S45+V45+Y45+AB45</f>
        <v>42</v>
      </c>
      <c r="AO45" s="32">
        <f t="shared" si="0"/>
        <v>0.6</v>
      </c>
    </row>
    <row r="46" spans="1:42" s="38" customFormat="1" x14ac:dyDescent="0.2">
      <c r="A46" s="33" t="s">
        <v>84</v>
      </c>
      <c r="B46" s="34" t="s">
        <v>85</v>
      </c>
      <c r="C46" s="33">
        <v>3</v>
      </c>
      <c r="D46" s="34">
        <v>1</v>
      </c>
      <c r="E46" s="56">
        <f t="shared" si="1"/>
        <v>0.33333333333333331</v>
      </c>
      <c r="F46" s="33">
        <v>9</v>
      </c>
      <c r="G46" s="34">
        <v>3</v>
      </c>
      <c r="H46" s="56">
        <f t="shared" si="2"/>
        <v>0.33333333333333331</v>
      </c>
      <c r="I46" s="33">
        <v>5</v>
      </c>
      <c r="J46" s="34">
        <v>2</v>
      </c>
      <c r="K46" s="56">
        <f t="shared" si="3"/>
        <v>0.4</v>
      </c>
      <c r="L46" s="33">
        <v>8</v>
      </c>
      <c r="M46" s="34">
        <v>3</v>
      </c>
      <c r="N46" s="56">
        <f>M46/L46</f>
        <v>0.375</v>
      </c>
      <c r="O46" s="33">
        <v>7</v>
      </c>
      <c r="P46" s="34">
        <v>3</v>
      </c>
      <c r="Q46" s="56">
        <f>P46/O46</f>
        <v>0.42857142857142855</v>
      </c>
      <c r="R46" s="34">
        <v>7</v>
      </c>
      <c r="S46" s="34">
        <v>1</v>
      </c>
      <c r="T46" s="56">
        <f>S46/R46</f>
        <v>0.14285714285714285</v>
      </c>
      <c r="U46" s="34">
        <v>5</v>
      </c>
      <c r="V46" s="34">
        <v>4</v>
      </c>
      <c r="W46" s="56">
        <f>V46/U46</f>
        <v>0.8</v>
      </c>
      <c r="X46" s="34">
        <v>8</v>
      </c>
      <c r="Y46" s="34">
        <v>5</v>
      </c>
      <c r="Z46" s="56">
        <f>Y46/X46</f>
        <v>0.625</v>
      </c>
      <c r="AA46" s="34">
        <v>6</v>
      </c>
      <c r="AB46" s="34">
        <v>1</v>
      </c>
      <c r="AC46" s="56">
        <f>AB46/AA46</f>
        <v>0.16666666666666666</v>
      </c>
      <c r="AD46" s="34">
        <v>6</v>
      </c>
      <c r="AE46" s="34">
        <v>5</v>
      </c>
      <c r="AF46" s="56">
        <f>AE46/AD46</f>
        <v>0.83333333333333337</v>
      </c>
      <c r="AG46" s="34">
        <v>5</v>
      </c>
      <c r="AH46" s="34">
        <v>1</v>
      </c>
      <c r="AI46" s="56">
        <f>AH46/AG46</f>
        <v>0.2</v>
      </c>
      <c r="AJ46" s="34">
        <v>6</v>
      </c>
      <c r="AK46" s="34">
        <v>1</v>
      </c>
      <c r="AL46" s="56">
        <f>AK46/AJ46</f>
        <v>0.16666666666666666</v>
      </c>
      <c r="AM46" s="42">
        <f t="shared" ref="AM46" si="52">AD46+AJ46+AG46+I46+L46+O46+R46+U46+X46+AA46</f>
        <v>63</v>
      </c>
      <c r="AN46" s="43">
        <f t="shared" si="51"/>
        <v>26</v>
      </c>
      <c r="AO46" s="56">
        <f t="shared" si="0"/>
        <v>0.41269841269841268</v>
      </c>
      <c r="AP46" s="39"/>
    </row>
    <row r="47" spans="1:42" s="38" customFormat="1" hidden="1" x14ac:dyDescent="0.2">
      <c r="A47" s="33" t="s">
        <v>86</v>
      </c>
      <c r="B47" s="34" t="s">
        <v>87</v>
      </c>
      <c r="C47" s="33"/>
      <c r="D47" s="34"/>
      <c r="E47" s="56"/>
      <c r="F47" s="33"/>
      <c r="G47" s="34"/>
      <c r="H47" s="56"/>
      <c r="I47" s="33"/>
      <c r="J47" s="34"/>
      <c r="K47" s="56"/>
      <c r="L47" s="33"/>
      <c r="M47" s="34"/>
      <c r="N47" s="56"/>
      <c r="O47" s="33"/>
      <c r="P47" s="34"/>
      <c r="Q47" s="56"/>
      <c r="T47" s="56"/>
      <c r="W47" s="56"/>
      <c r="Z47" s="56"/>
      <c r="AC47" s="56"/>
      <c r="AF47" s="56"/>
      <c r="AI47" s="56"/>
      <c r="AL47" s="56"/>
      <c r="AM47" s="42">
        <f t="shared" ref="AM47" si="53">AD47+AG47+AJ47+I47+L47+O47+R47+U47+X47+AA47</f>
        <v>0</v>
      </c>
      <c r="AN47" s="43">
        <f t="shared" ref="AN47:AN57" si="54">AE47+AH47+AK47+J47+M47+P47+S47+V47+Y47+AB47</f>
        <v>0</v>
      </c>
      <c r="AO47" s="56"/>
    </row>
    <row r="48" spans="1:42" s="6" customFormat="1" x14ac:dyDescent="0.2">
      <c r="A48" s="15" t="s">
        <v>88</v>
      </c>
      <c r="B48" s="11" t="s">
        <v>131</v>
      </c>
      <c r="C48" s="15"/>
      <c r="D48" s="11"/>
      <c r="E48" s="32"/>
      <c r="F48" s="15"/>
      <c r="G48" s="11"/>
      <c r="H48" s="32"/>
      <c r="I48" s="15"/>
      <c r="J48" s="11"/>
      <c r="K48" s="32"/>
      <c r="L48" s="15"/>
      <c r="M48" s="11"/>
      <c r="N48" s="32"/>
      <c r="O48" s="15"/>
      <c r="P48" s="11"/>
      <c r="Q48" s="32"/>
      <c r="T48" s="32"/>
      <c r="W48" s="32"/>
      <c r="X48" s="6">
        <v>1</v>
      </c>
      <c r="Z48" s="32"/>
      <c r="AA48" s="6">
        <v>2</v>
      </c>
      <c r="AB48" s="6">
        <v>1</v>
      </c>
      <c r="AC48" s="32">
        <f>AB48/AA48</f>
        <v>0.5</v>
      </c>
      <c r="AD48" s="6">
        <v>6</v>
      </c>
      <c r="AE48" s="6">
        <v>3</v>
      </c>
      <c r="AF48" s="32">
        <f>AE48/AD48</f>
        <v>0.5</v>
      </c>
      <c r="AG48" s="6">
        <v>2</v>
      </c>
      <c r="AH48" s="6">
        <v>1</v>
      </c>
      <c r="AI48" s="32">
        <f>AH48/AG48</f>
        <v>0.5</v>
      </c>
      <c r="AJ48" s="6">
        <v>7</v>
      </c>
      <c r="AK48" s="11">
        <v>3</v>
      </c>
      <c r="AL48" s="32">
        <f t="shared" ref="AL48:AL53" si="55">AK48/AJ48</f>
        <v>0.42857142857142855</v>
      </c>
      <c r="AM48" s="12">
        <f t="shared" ref="AM48" si="56">AD48+AJ48+AG48+I48+L48+O48+R48+U48+X48+AA48</f>
        <v>18</v>
      </c>
      <c r="AN48" s="13">
        <f t="shared" si="54"/>
        <v>8</v>
      </c>
      <c r="AO48" s="32">
        <f t="shared" si="0"/>
        <v>0.44444444444444442</v>
      </c>
    </row>
    <row r="49" spans="1:73" s="38" customFormat="1" x14ac:dyDescent="0.2">
      <c r="A49" s="33" t="s">
        <v>129</v>
      </c>
      <c r="B49" s="34" t="s">
        <v>130</v>
      </c>
      <c r="C49" s="33"/>
      <c r="D49" s="34"/>
      <c r="E49" s="56"/>
      <c r="F49" s="33"/>
      <c r="G49" s="34"/>
      <c r="H49" s="56"/>
      <c r="I49" s="33"/>
      <c r="J49" s="34"/>
      <c r="K49" s="56"/>
      <c r="L49" s="33"/>
      <c r="M49" s="34"/>
      <c r="N49" s="56"/>
      <c r="O49" s="33"/>
      <c r="P49" s="34"/>
      <c r="Q49" s="56"/>
      <c r="T49" s="56"/>
      <c r="W49" s="56"/>
      <c r="Z49" s="56"/>
      <c r="AA49" s="38">
        <v>2</v>
      </c>
      <c r="AB49" s="38">
        <v>0</v>
      </c>
      <c r="AC49" s="56">
        <f>AB49/AA49</f>
        <v>0</v>
      </c>
      <c r="AD49" s="38">
        <v>7</v>
      </c>
      <c r="AE49" s="38">
        <v>2</v>
      </c>
      <c r="AF49" s="56">
        <f>AE49/AD49</f>
        <v>0.2857142857142857</v>
      </c>
      <c r="AG49" s="38">
        <v>2</v>
      </c>
      <c r="AH49" s="38">
        <v>0</v>
      </c>
      <c r="AI49" s="56">
        <f>AH49/AG49</f>
        <v>0</v>
      </c>
      <c r="AJ49" s="38">
        <v>2</v>
      </c>
      <c r="AK49" s="38">
        <v>1</v>
      </c>
      <c r="AL49" s="56">
        <f t="shared" si="55"/>
        <v>0.5</v>
      </c>
      <c r="AM49" s="42">
        <f t="shared" ref="AM49" si="57">AD49+AG49+AJ49+I49+L49+O49+R49+U49+X49+AA49</f>
        <v>13</v>
      </c>
      <c r="AN49" s="43">
        <f t="shared" si="54"/>
        <v>3</v>
      </c>
      <c r="AO49" s="56">
        <f>AN49/AM49</f>
        <v>0.23076923076923078</v>
      </c>
    </row>
    <row r="50" spans="1:73" s="38" customFormat="1" hidden="1" x14ac:dyDescent="0.2">
      <c r="A50" s="33" t="s">
        <v>89</v>
      </c>
      <c r="B50" s="34" t="s">
        <v>90</v>
      </c>
      <c r="C50" s="33">
        <v>1</v>
      </c>
      <c r="D50" s="34"/>
      <c r="E50" s="56"/>
      <c r="F50" s="33">
        <v>2</v>
      </c>
      <c r="G50" s="34"/>
      <c r="H50" s="56">
        <f t="shared" si="2"/>
        <v>0</v>
      </c>
      <c r="I50" s="33"/>
      <c r="J50" s="34"/>
      <c r="K50" s="56"/>
      <c r="L50" s="33"/>
      <c r="M50" s="34"/>
      <c r="N50" s="56"/>
      <c r="O50" s="33"/>
      <c r="P50" s="34"/>
      <c r="Q50" s="56"/>
      <c r="T50" s="56"/>
      <c r="W50" s="56"/>
      <c r="Z50" s="56"/>
      <c r="AC50" s="56"/>
      <c r="AF50" s="56"/>
      <c r="AI50" s="56"/>
      <c r="AL50" s="56" t="e">
        <f t="shared" si="55"/>
        <v>#DIV/0!</v>
      </c>
      <c r="AM50" s="42">
        <f t="shared" ref="AM50" si="58">AD50+AJ50+AG50+I50+L50+O50+R50+U50+X50+AA50</f>
        <v>0</v>
      </c>
      <c r="AN50" s="43">
        <f t="shared" si="54"/>
        <v>0</v>
      </c>
      <c r="AO50" s="56" t="e">
        <f t="shared" si="0"/>
        <v>#DIV/0!</v>
      </c>
    </row>
    <row r="51" spans="1:73" s="6" customFormat="1" x14ac:dyDescent="0.2">
      <c r="A51" s="15" t="s">
        <v>91</v>
      </c>
      <c r="B51" s="11" t="s">
        <v>92</v>
      </c>
      <c r="C51" s="15">
        <v>69</v>
      </c>
      <c r="D51" s="11">
        <v>40</v>
      </c>
      <c r="E51" s="32">
        <f t="shared" si="1"/>
        <v>0.57971014492753625</v>
      </c>
      <c r="F51" s="15">
        <v>77</v>
      </c>
      <c r="G51" s="11">
        <v>44</v>
      </c>
      <c r="H51" s="32">
        <f t="shared" si="2"/>
        <v>0.5714285714285714</v>
      </c>
      <c r="I51" s="15">
        <v>78</v>
      </c>
      <c r="J51" s="11">
        <v>39</v>
      </c>
      <c r="K51" s="32">
        <f t="shared" si="3"/>
        <v>0.5</v>
      </c>
      <c r="L51" s="15">
        <v>89</v>
      </c>
      <c r="M51" s="11">
        <v>55</v>
      </c>
      <c r="N51" s="32">
        <f>M51/L51</f>
        <v>0.6179775280898876</v>
      </c>
      <c r="O51" s="15">
        <v>98</v>
      </c>
      <c r="P51" s="11">
        <v>53</v>
      </c>
      <c r="Q51" s="32">
        <f>P51/O51</f>
        <v>0.54081632653061229</v>
      </c>
      <c r="R51" s="11">
        <v>100</v>
      </c>
      <c r="S51" s="11">
        <v>54</v>
      </c>
      <c r="T51" s="32">
        <f>S51/R51</f>
        <v>0.54</v>
      </c>
      <c r="U51" s="11">
        <v>97</v>
      </c>
      <c r="V51" s="11">
        <v>51</v>
      </c>
      <c r="W51" s="32">
        <f>V51/U51</f>
        <v>0.52577319587628868</v>
      </c>
      <c r="X51" s="11">
        <v>111</v>
      </c>
      <c r="Y51" s="11">
        <v>61</v>
      </c>
      <c r="Z51" s="32">
        <f>Y51/X51</f>
        <v>0.5495495495495496</v>
      </c>
      <c r="AA51" s="11">
        <v>123</v>
      </c>
      <c r="AB51" s="11">
        <v>55</v>
      </c>
      <c r="AC51" s="32">
        <f>AB51/AA51</f>
        <v>0.44715447154471544</v>
      </c>
      <c r="AD51" s="11">
        <v>128</v>
      </c>
      <c r="AE51" s="11">
        <v>75</v>
      </c>
      <c r="AF51" s="32">
        <f>AE51/AD51</f>
        <v>0.5859375</v>
      </c>
      <c r="AG51" s="11">
        <v>153</v>
      </c>
      <c r="AH51" s="11">
        <v>89</v>
      </c>
      <c r="AI51" s="32">
        <f>AH51/AG51</f>
        <v>0.5816993464052288</v>
      </c>
      <c r="AJ51" s="11">
        <v>134</v>
      </c>
      <c r="AK51" s="11">
        <v>77</v>
      </c>
      <c r="AL51" s="32">
        <f t="shared" si="55"/>
        <v>0.57462686567164178</v>
      </c>
      <c r="AM51" s="12">
        <f t="shared" ref="AM51" si="59">AD51+AG51+AJ51+I51+L51+O51+R51+U51+X51+AA51</f>
        <v>1111</v>
      </c>
      <c r="AN51" s="13">
        <f t="shared" si="54"/>
        <v>609</v>
      </c>
      <c r="AO51" s="32">
        <f t="shared" si="0"/>
        <v>0.54815481548154821</v>
      </c>
    </row>
    <row r="52" spans="1:73" s="38" customFormat="1" x14ac:dyDescent="0.2">
      <c r="A52" s="33" t="s">
        <v>93</v>
      </c>
      <c r="B52" s="34" t="s">
        <v>94</v>
      </c>
      <c r="C52" s="33">
        <v>3</v>
      </c>
      <c r="D52" s="34">
        <v>1</v>
      </c>
      <c r="E52" s="56">
        <f t="shared" si="1"/>
        <v>0.33333333333333331</v>
      </c>
      <c r="F52" s="33">
        <v>7</v>
      </c>
      <c r="G52" s="34">
        <v>3</v>
      </c>
      <c r="H52" s="56">
        <f t="shared" si="2"/>
        <v>0.42857142857142855</v>
      </c>
      <c r="I52" s="33">
        <v>7</v>
      </c>
      <c r="J52" s="34">
        <v>4</v>
      </c>
      <c r="K52" s="56">
        <f t="shared" si="3"/>
        <v>0.5714285714285714</v>
      </c>
      <c r="L52" s="33">
        <v>4</v>
      </c>
      <c r="M52" s="34">
        <v>2</v>
      </c>
      <c r="N52" s="56">
        <f>M52/L52</f>
        <v>0.5</v>
      </c>
      <c r="O52" s="33">
        <v>5</v>
      </c>
      <c r="P52" s="34">
        <v>3</v>
      </c>
      <c r="Q52" s="56">
        <f>P52/O52</f>
        <v>0.6</v>
      </c>
      <c r="R52" s="34">
        <v>7</v>
      </c>
      <c r="S52" s="34">
        <v>1</v>
      </c>
      <c r="T52" s="56">
        <f>S52/R52</f>
        <v>0.14285714285714285</v>
      </c>
      <c r="U52" s="34">
        <v>8</v>
      </c>
      <c r="V52" s="34">
        <v>5</v>
      </c>
      <c r="W52" s="56">
        <f>V52/U52</f>
        <v>0.625</v>
      </c>
      <c r="X52" s="34">
        <v>9</v>
      </c>
      <c r="Y52" s="34">
        <v>5</v>
      </c>
      <c r="Z52" s="56">
        <f>Y52/X52</f>
        <v>0.55555555555555558</v>
      </c>
      <c r="AA52" s="34">
        <v>15</v>
      </c>
      <c r="AB52" s="34">
        <v>8</v>
      </c>
      <c r="AC52" s="56">
        <f>AB52/AA52</f>
        <v>0.53333333333333333</v>
      </c>
      <c r="AD52" s="34">
        <v>7</v>
      </c>
      <c r="AE52" s="34">
        <v>6</v>
      </c>
      <c r="AF52" s="56">
        <f>AE52/AD52</f>
        <v>0.8571428571428571</v>
      </c>
      <c r="AG52" s="34">
        <v>12</v>
      </c>
      <c r="AH52" s="34">
        <v>4</v>
      </c>
      <c r="AI52" s="56">
        <f>AH52/AG52</f>
        <v>0.33333333333333331</v>
      </c>
      <c r="AJ52" s="34">
        <v>10</v>
      </c>
      <c r="AK52" s="34">
        <v>9</v>
      </c>
      <c r="AL52" s="56">
        <f t="shared" si="55"/>
        <v>0.9</v>
      </c>
      <c r="AM52" s="42">
        <f t="shared" ref="AM52" si="60">AD52+AJ52+AG52+I52+L52+O52+R52+U52+X52+AA52</f>
        <v>84</v>
      </c>
      <c r="AN52" s="43">
        <f t="shared" si="54"/>
        <v>47</v>
      </c>
      <c r="AO52" s="56">
        <f t="shared" si="0"/>
        <v>0.55952380952380953</v>
      </c>
    </row>
    <row r="53" spans="1:73" s="6" customFormat="1" x14ac:dyDescent="0.2">
      <c r="A53" s="15" t="s">
        <v>95</v>
      </c>
      <c r="B53" s="11" t="s">
        <v>96</v>
      </c>
      <c r="C53" s="15"/>
      <c r="D53" s="11"/>
      <c r="E53" s="32"/>
      <c r="F53" s="15">
        <v>4</v>
      </c>
      <c r="G53" s="11">
        <v>1</v>
      </c>
      <c r="H53" s="32">
        <f t="shared" si="2"/>
        <v>0.25</v>
      </c>
      <c r="I53" s="15">
        <v>2</v>
      </c>
      <c r="J53" s="11">
        <v>1</v>
      </c>
      <c r="K53" s="32">
        <f t="shared" si="3"/>
        <v>0.5</v>
      </c>
      <c r="L53" s="15"/>
      <c r="M53" s="11"/>
      <c r="N53" s="32"/>
      <c r="O53" s="15">
        <v>4</v>
      </c>
      <c r="P53" s="11">
        <v>2</v>
      </c>
      <c r="Q53" s="32">
        <f>P53/O53</f>
        <v>0.5</v>
      </c>
      <c r="R53" s="6">
        <v>3</v>
      </c>
      <c r="S53" s="6">
        <v>2</v>
      </c>
      <c r="T53" s="32">
        <f>S53/R53</f>
        <v>0.66666666666666663</v>
      </c>
      <c r="U53" s="6">
        <v>3</v>
      </c>
      <c r="V53" s="6">
        <v>1</v>
      </c>
      <c r="W53" s="32">
        <f>V53/U53</f>
        <v>0.33333333333333331</v>
      </c>
      <c r="X53" s="11">
        <v>6</v>
      </c>
      <c r="Y53" s="11">
        <v>2</v>
      </c>
      <c r="Z53" s="32">
        <f>Y53/X53</f>
        <v>0.33333333333333331</v>
      </c>
      <c r="AA53" s="11">
        <v>5</v>
      </c>
      <c r="AB53" s="11">
        <v>3</v>
      </c>
      <c r="AC53" s="32">
        <f>AB53/AA53</f>
        <v>0.6</v>
      </c>
      <c r="AD53" s="11">
        <v>5</v>
      </c>
      <c r="AE53" s="11">
        <v>3</v>
      </c>
      <c r="AF53" s="32">
        <f>AE53/AD53</f>
        <v>0.6</v>
      </c>
      <c r="AG53" s="11">
        <v>4</v>
      </c>
      <c r="AH53" s="11">
        <v>1</v>
      </c>
      <c r="AI53" s="32">
        <f>AH53/AG53</f>
        <v>0.25</v>
      </c>
      <c r="AJ53" s="11">
        <v>4</v>
      </c>
      <c r="AK53" s="11">
        <v>3</v>
      </c>
      <c r="AL53" s="32">
        <f t="shared" si="55"/>
        <v>0.75</v>
      </c>
      <c r="AM53" s="12">
        <f t="shared" ref="AM53" si="61">AD53+AG53+AJ53+I53+L53+O53+R53+U53+X53+AA53</f>
        <v>36</v>
      </c>
      <c r="AN53" s="13">
        <f t="shared" si="54"/>
        <v>18</v>
      </c>
      <c r="AO53" s="32">
        <f t="shared" si="0"/>
        <v>0.5</v>
      </c>
    </row>
    <row r="54" spans="1:73" s="38" customFormat="1" hidden="1" x14ac:dyDescent="0.2">
      <c r="A54" s="33" t="s">
        <v>97</v>
      </c>
      <c r="B54" s="34" t="s">
        <v>98</v>
      </c>
      <c r="C54" s="33"/>
      <c r="D54" s="34"/>
      <c r="E54" s="56"/>
      <c r="F54" s="33">
        <v>1</v>
      </c>
      <c r="G54" s="34">
        <v>1</v>
      </c>
      <c r="H54" s="56">
        <f t="shared" si="2"/>
        <v>1</v>
      </c>
      <c r="I54" s="33"/>
      <c r="J54" s="34"/>
      <c r="K54" s="56"/>
      <c r="L54" s="33"/>
      <c r="M54" s="34"/>
      <c r="N54" s="56"/>
      <c r="O54" s="33"/>
      <c r="P54" s="34"/>
      <c r="Q54" s="56"/>
      <c r="T54" s="56"/>
      <c r="W54" s="56"/>
      <c r="Z54" s="56"/>
      <c r="AC54" s="56"/>
      <c r="AF54" s="56"/>
      <c r="AI54" s="56"/>
      <c r="AL54" s="56"/>
      <c r="AM54" s="42">
        <f t="shared" ref="AM54" si="62">AD54+AJ54+AG54+I54+L54+O54+R54+U54+X54+AA54</f>
        <v>0</v>
      </c>
      <c r="AN54" s="43">
        <f t="shared" si="54"/>
        <v>0</v>
      </c>
      <c r="AO54" s="56" t="e">
        <f t="shared" si="0"/>
        <v>#DIV/0!</v>
      </c>
    </row>
    <row r="55" spans="1:73" s="38" customFormat="1" x14ac:dyDescent="0.2">
      <c r="A55" s="33" t="s">
        <v>99</v>
      </c>
      <c r="B55" s="34" t="s">
        <v>100</v>
      </c>
      <c r="C55" s="33">
        <v>7</v>
      </c>
      <c r="D55" s="34">
        <v>5</v>
      </c>
      <c r="E55" s="56">
        <f t="shared" si="1"/>
        <v>0.7142857142857143</v>
      </c>
      <c r="F55" s="33">
        <v>9</v>
      </c>
      <c r="G55" s="34">
        <v>7</v>
      </c>
      <c r="H55" s="56">
        <f t="shared" si="2"/>
        <v>0.77777777777777779</v>
      </c>
      <c r="I55" s="33">
        <v>12</v>
      </c>
      <c r="J55" s="34">
        <v>9</v>
      </c>
      <c r="K55" s="56">
        <f t="shared" si="3"/>
        <v>0.75</v>
      </c>
      <c r="L55" s="33">
        <v>12</v>
      </c>
      <c r="M55" s="34">
        <v>9</v>
      </c>
      <c r="N55" s="56">
        <f>M55/L55</f>
        <v>0.75</v>
      </c>
      <c r="O55" s="33">
        <v>13</v>
      </c>
      <c r="P55" s="34">
        <v>10</v>
      </c>
      <c r="Q55" s="56">
        <f>P55/O55</f>
        <v>0.76923076923076927</v>
      </c>
      <c r="R55" s="34">
        <v>12</v>
      </c>
      <c r="S55" s="34">
        <v>10</v>
      </c>
      <c r="T55" s="56">
        <f>S55/R55</f>
        <v>0.83333333333333337</v>
      </c>
      <c r="U55" s="34">
        <v>14</v>
      </c>
      <c r="V55" s="34">
        <v>7</v>
      </c>
      <c r="W55" s="56">
        <f>V55/U55</f>
        <v>0.5</v>
      </c>
      <c r="X55" s="34">
        <v>17</v>
      </c>
      <c r="Y55" s="34">
        <v>15</v>
      </c>
      <c r="Z55" s="56">
        <f>Y55/X55</f>
        <v>0.88235294117647056</v>
      </c>
      <c r="AA55" s="34">
        <v>9</v>
      </c>
      <c r="AB55" s="34">
        <v>8</v>
      </c>
      <c r="AC55" s="56">
        <f>AB55/AA55</f>
        <v>0.88888888888888884</v>
      </c>
      <c r="AD55" s="34">
        <v>10</v>
      </c>
      <c r="AE55" s="34">
        <v>9</v>
      </c>
      <c r="AF55" s="56">
        <f>AE55/AD55</f>
        <v>0.9</v>
      </c>
      <c r="AG55" s="34">
        <v>7</v>
      </c>
      <c r="AH55" s="34">
        <v>5</v>
      </c>
      <c r="AI55" s="56">
        <f>AH55/AG55</f>
        <v>0.7142857142857143</v>
      </c>
      <c r="AJ55" s="34">
        <v>14</v>
      </c>
      <c r="AK55" s="34">
        <v>12</v>
      </c>
      <c r="AL55" s="56">
        <f>AK55/AJ55</f>
        <v>0.8571428571428571</v>
      </c>
      <c r="AM55" s="42">
        <f t="shared" ref="AM55" si="63">AD55+AG55+AJ55+I55+L55+O55+R55+U55+X55+AA55</f>
        <v>120</v>
      </c>
      <c r="AN55" s="43">
        <f t="shared" si="54"/>
        <v>94</v>
      </c>
      <c r="AO55" s="56">
        <f t="shared" si="0"/>
        <v>0.78333333333333333</v>
      </c>
    </row>
    <row r="56" spans="1:73" s="6" customFormat="1" x14ac:dyDescent="0.2">
      <c r="A56" s="15" t="s">
        <v>101</v>
      </c>
      <c r="B56" s="11" t="s">
        <v>102</v>
      </c>
      <c r="C56" s="15">
        <v>2</v>
      </c>
      <c r="D56" s="11">
        <v>2</v>
      </c>
      <c r="E56" s="32">
        <f t="shared" si="1"/>
        <v>1</v>
      </c>
      <c r="F56" s="15"/>
      <c r="G56" s="11"/>
      <c r="H56" s="32"/>
      <c r="I56" s="15"/>
      <c r="J56" s="11"/>
      <c r="K56" s="32"/>
      <c r="L56" s="15"/>
      <c r="M56" s="11"/>
      <c r="N56" s="32"/>
      <c r="O56" s="15"/>
      <c r="P56" s="11"/>
      <c r="Q56" s="32"/>
      <c r="T56" s="32"/>
      <c r="U56" s="6">
        <v>1</v>
      </c>
      <c r="W56" s="32">
        <f>V56/U56</f>
        <v>0</v>
      </c>
      <c r="X56" s="6">
        <v>1</v>
      </c>
      <c r="Y56" s="6">
        <v>1</v>
      </c>
      <c r="Z56" s="32">
        <f>Y56/X56</f>
        <v>1</v>
      </c>
      <c r="AC56" s="32"/>
      <c r="AD56" s="6">
        <v>1</v>
      </c>
      <c r="AE56" s="6">
        <v>1</v>
      </c>
      <c r="AF56" s="32">
        <f>AE56/AD56</f>
        <v>1</v>
      </c>
      <c r="AG56" s="6">
        <v>1</v>
      </c>
      <c r="AH56" s="6">
        <v>1</v>
      </c>
      <c r="AI56" s="32">
        <f>AH56/AG56</f>
        <v>1</v>
      </c>
      <c r="AL56" s="32"/>
      <c r="AM56" s="12">
        <f t="shared" ref="AM56" si="64">AD56+AJ56+AG56+I56+L56+O56+R56+U56+X56+AA56</f>
        <v>4</v>
      </c>
      <c r="AN56" s="13">
        <f t="shared" si="54"/>
        <v>3</v>
      </c>
      <c r="AO56" s="32">
        <f t="shared" si="0"/>
        <v>0.75</v>
      </c>
    </row>
    <row r="57" spans="1:73" s="38" customFormat="1" ht="13.5" thickBot="1" x14ac:dyDescent="0.25">
      <c r="A57" s="33" t="s">
        <v>103</v>
      </c>
      <c r="B57" s="34" t="s">
        <v>104</v>
      </c>
      <c r="C57" s="33"/>
      <c r="D57" s="34"/>
      <c r="E57" s="56"/>
      <c r="F57" s="33">
        <v>5</v>
      </c>
      <c r="G57" s="34">
        <v>2</v>
      </c>
      <c r="H57" s="56">
        <f t="shared" si="2"/>
        <v>0.4</v>
      </c>
      <c r="I57" s="33">
        <v>4</v>
      </c>
      <c r="J57" s="34">
        <v>2</v>
      </c>
      <c r="K57" s="56">
        <f t="shared" si="3"/>
        <v>0.5</v>
      </c>
      <c r="L57" s="33">
        <v>2</v>
      </c>
      <c r="M57" s="34">
        <v>2</v>
      </c>
      <c r="N57" s="56">
        <f>M57/L57</f>
        <v>1</v>
      </c>
      <c r="O57" s="33">
        <v>4</v>
      </c>
      <c r="P57" s="34">
        <v>3</v>
      </c>
      <c r="Q57" s="56">
        <f>P57/O57</f>
        <v>0.75</v>
      </c>
      <c r="R57" s="34">
        <v>2</v>
      </c>
      <c r="S57" s="34">
        <v>1</v>
      </c>
      <c r="T57" s="56">
        <f>S57/R57</f>
        <v>0.5</v>
      </c>
      <c r="U57" s="34">
        <v>4</v>
      </c>
      <c r="V57" s="34">
        <v>2</v>
      </c>
      <c r="W57" s="56">
        <f>V57/U57</f>
        <v>0.5</v>
      </c>
      <c r="X57" s="34">
        <v>6</v>
      </c>
      <c r="Y57" s="34">
        <v>3</v>
      </c>
      <c r="Z57" s="56">
        <f>Y57/X57</f>
        <v>0.5</v>
      </c>
      <c r="AA57" s="34">
        <v>3</v>
      </c>
      <c r="AB57" s="34">
        <v>0</v>
      </c>
      <c r="AC57" s="56">
        <f>AB57/AA57</f>
        <v>0</v>
      </c>
      <c r="AD57" s="34">
        <v>4</v>
      </c>
      <c r="AE57" s="34">
        <v>3</v>
      </c>
      <c r="AF57" s="56">
        <f>AE57/AD57</f>
        <v>0.75</v>
      </c>
      <c r="AG57" s="34">
        <v>5</v>
      </c>
      <c r="AH57" s="34">
        <v>2</v>
      </c>
      <c r="AI57" s="56">
        <f>AH57/AG57</f>
        <v>0.4</v>
      </c>
      <c r="AJ57" s="34">
        <v>3</v>
      </c>
      <c r="AK57" s="34">
        <v>1</v>
      </c>
      <c r="AL57" s="56">
        <f>AK57/AJ57</f>
        <v>0.33333333333333331</v>
      </c>
      <c r="AM57" s="42">
        <f t="shared" ref="AM57" si="65">AD57+AG57+AJ57+I57+L57+O57+R57+U57+X57+AA57</f>
        <v>37</v>
      </c>
      <c r="AN57" s="43">
        <f t="shared" si="54"/>
        <v>19</v>
      </c>
      <c r="AO57" s="56">
        <f t="shared" si="0"/>
        <v>0.51351351351351349</v>
      </c>
    </row>
    <row r="58" spans="1:73" s="23" customFormat="1" ht="13.5" thickBot="1" x14ac:dyDescent="0.25">
      <c r="A58" s="18" t="s">
        <v>0</v>
      </c>
      <c r="B58" s="19"/>
      <c r="C58" s="18">
        <f>SUM(C5:C57)</f>
        <v>552</v>
      </c>
      <c r="D58" s="19">
        <f>SUM(D5:D57)</f>
        <v>334</v>
      </c>
      <c r="E58" s="20">
        <f t="shared" si="1"/>
        <v>0.60507246376811596</v>
      </c>
      <c r="F58" s="18">
        <f>SUM(F5:F57)</f>
        <v>652</v>
      </c>
      <c r="G58" s="19">
        <f>SUM(G5:G57)</f>
        <v>385</v>
      </c>
      <c r="H58" s="20">
        <f>G58/F58</f>
        <v>0.5904907975460123</v>
      </c>
      <c r="I58" s="18">
        <f>SUM(I5:I57)</f>
        <v>583</v>
      </c>
      <c r="J58" s="19">
        <f>SUM(J5:J57)</f>
        <v>336</v>
      </c>
      <c r="K58" s="20">
        <f>J58/I58</f>
        <v>0.57632933104631223</v>
      </c>
      <c r="L58" s="18">
        <f>SUM(L5:L57)</f>
        <v>682</v>
      </c>
      <c r="M58" s="19">
        <f>SUM(M5:M57)</f>
        <v>408</v>
      </c>
      <c r="N58" s="20">
        <f>M58/L58</f>
        <v>0.59824046920821117</v>
      </c>
      <c r="O58" s="18">
        <f>SUM(O5:O57)</f>
        <v>740</v>
      </c>
      <c r="P58" s="19">
        <f>SUM(P5:P57)</f>
        <v>421</v>
      </c>
      <c r="Q58" s="20">
        <f>P58/O58</f>
        <v>0.56891891891891888</v>
      </c>
      <c r="R58" s="18">
        <f>SUM(R5:R57)</f>
        <v>800</v>
      </c>
      <c r="S58" s="19">
        <f>SUM(S5:S57)</f>
        <v>455</v>
      </c>
      <c r="T58" s="20">
        <f>S58/R58</f>
        <v>0.56874999999999998</v>
      </c>
      <c r="U58" s="18">
        <f>SUM(U5:U57)</f>
        <v>877</v>
      </c>
      <c r="V58" s="19">
        <f>SUM(V5:V57)</f>
        <v>503</v>
      </c>
      <c r="W58" s="20">
        <f>V58/U58</f>
        <v>0.5735461801596351</v>
      </c>
      <c r="X58" s="18">
        <f>SUM(X5:X57)</f>
        <v>886</v>
      </c>
      <c r="Y58" s="19">
        <f>SUM(Y5:Y57)</f>
        <v>503</v>
      </c>
      <c r="Z58" s="20">
        <f>Y58/X58</f>
        <v>0.56772009029345372</v>
      </c>
      <c r="AA58" s="18">
        <f>SUM(AA5:AA57)</f>
        <v>924</v>
      </c>
      <c r="AB58" s="19">
        <f>SUM(AB5:AB57)</f>
        <v>472</v>
      </c>
      <c r="AC58" s="20">
        <f>AB58/AA58</f>
        <v>0.51082251082251084</v>
      </c>
      <c r="AD58" s="18">
        <f>SUM(AD5:AD57)</f>
        <v>1004</v>
      </c>
      <c r="AE58" s="19">
        <f>SUM(AE5:AE57)</f>
        <v>566</v>
      </c>
      <c r="AF58" s="20">
        <f>AE58/AD58</f>
        <v>0.56374501992031878</v>
      </c>
      <c r="AG58" s="18">
        <f>SUM(AG5:AG57)</f>
        <v>1058</v>
      </c>
      <c r="AH58" s="19">
        <f>SUM(AH5:AH57)</f>
        <v>592</v>
      </c>
      <c r="AI58" s="20">
        <f>AH58/AG58</f>
        <v>0.55954631379962194</v>
      </c>
      <c r="AJ58" s="18">
        <f>SUM(AJ5:AJ57)</f>
        <v>951</v>
      </c>
      <c r="AK58" s="19">
        <f>SUM(AK5:AK57)</f>
        <v>509</v>
      </c>
      <c r="AL58" s="20">
        <f>AK58/AJ58</f>
        <v>0.5352260778128286</v>
      </c>
      <c r="AM58" s="21">
        <f>AD58+AG58+AJ58+I58+L58+O58+R58+U58+X58+AA58</f>
        <v>8505</v>
      </c>
      <c r="AN58" s="22">
        <f>AE58+AH58+AK58+J58+M58+P58+S58+V58+Y58+AB58</f>
        <v>4765</v>
      </c>
      <c r="AO58" s="20">
        <f>AN58/AM58</f>
        <v>0.56025867136978247</v>
      </c>
      <c r="AP58" s="68">
        <f>SUM(AM5+AM6+AM7+AM9+AM10+AM11+AM12+AM13+AM14+AM15+AM16+AM17+AM18+AM20+AM21+AM22+AM23+AM25+AM26+AM27+AM28+AM29+AM30+AM32+AM34+AM35+AM37+AM38+AM39+AM41+AM42+AM45+AM46+AM48+AM49+AM51+AM52+AM53+AM55+AM56+AM57)</f>
        <v>8505</v>
      </c>
      <c r="AQ58" s="68">
        <f>SUM(AN5+AN6+AN7+AN9+AN10+AN11+AN12+AN13+AN14+AN15+AN16+AN17+AN18+AN20+AN21+AN22+AN23+AN25+AN26+AN27+AN28+AN29+AN30+AN32+AN34+AN35+AN37+AN38+AN39+AN41+AN42+AN45+AN46+AN48+AN49+AN51+AN52+AN53+AN55+AN56+AN57)</f>
        <v>4765</v>
      </c>
      <c r="AR58"/>
      <c r="AS58"/>
      <c r="AT58"/>
      <c r="AU58"/>
      <c r="AV58"/>
    </row>
    <row r="59" spans="1:73" s="27" customFormat="1" ht="13.5" thickBot="1" x14ac:dyDescent="0.25">
      <c r="A59" s="24"/>
      <c r="B59" s="25"/>
      <c r="C59" s="25"/>
      <c r="D59" s="25"/>
      <c r="E59" s="26"/>
      <c r="F59" s="25"/>
      <c r="G59" s="25"/>
      <c r="H59" s="26"/>
      <c r="I59" s="25"/>
      <c r="J59" s="25"/>
      <c r="K59" s="26"/>
      <c r="L59" s="25"/>
      <c r="M59" s="25"/>
      <c r="N59" s="26"/>
      <c r="O59" s="25"/>
      <c r="P59" s="25"/>
      <c r="Q59" s="26"/>
      <c r="R59" s="25"/>
      <c r="S59" s="25"/>
      <c r="T59" s="26"/>
      <c r="U59" s="25"/>
      <c r="V59" s="25"/>
      <c r="W59" s="26"/>
      <c r="X59" s="25"/>
      <c r="Y59" s="25"/>
      <c r="Z59" s="26"/>
      <c r="AA59" s="25"/>
      <c r="AB59" s="25"/>
      <c r="AC59" s="26"/>
      <c r="AD59" s="25"/>
      <c r="AE59" s="25"/>
      <c r="AF59" s="26"/>
      <c r="AG59" s="25"/>
      <c r="AH59" s="25"/>
      <c r="AI59" s="26"/>
      <c r="AJ59" s="25"/>
      <c r="AK59" s="25"/>
      <c r="AL59" s="26"/>
      <c r="AM59" s="25"/>
      <c r="AN59" s="25"/>
      <c r="AO59" s="26"/>
      <c r="AP59"/>
      <c r="AQ59"/>
      <c r="AR59"/>
      <c r="AS59"/>
      <c r="AT59"/>
      <c r="AU59"/>
      <c r="AV59"/>
    </row>
    <row r="60" spans="1:73" x14ac:dyDescent="0.2">
      <c r="A60" s="1"/>
      <c r="B60" s="2"/>
      <c r="C60" s="72">
        <v>1999</v>
      </c>
      <c r="D60" s="73"/>
      <c r="E60" s="74"/>
      <c r="F60" s="72">
        <v>2000</v>
      </c>
      <c r="G60" s="73"/>
      <c r="H60" s="74"/>
      <c r="I60" s="72">
        <v>2001</v>
      </c>
      <c r="J60" s="73"/>
      <c r="K60" s="74"/>
      <c r="L60" s="72">
        <v>2002</v>
      </c>
      <c r="M60" s="73"/>
      <c r="N60" s="74"/>
      <c r="O60" s="72">
        <v>2003</v>
      </c>
      <c r="P60" s="73"/>
      <c r="Q60" s="74"/>
      <c r="R60" s="72">
        <v>2004</v>
      </c>
      <c r="S60" s="73"/>
      <c r="T60" s="74"/>
      <c r="U60" s="72">
        <v>2005</v>
      </c>
      <c r="V60" s="73"/>
      <c r="W60" s="74"/>
      <c r="X60" s="72">
        <v>2006</v>
      </c>
      <c r="Y60" s="73"/>
      <c r="Z60" s="74"/>
      <c r="AA60" s="72">
        <v>2007</v>
      </c>
      <c r="AB60" s="73"/>
      <c r="AC60" s="74"/>
      <c r="AD60" s="72">
        <v>2008</v>
      </c>
      <c r="AE60" s="73"/>
      <c r="AF60" s="74"/>
      <c r="AG60" s="72">
        <v>2009</v>
      </c>
      <c r="AH60" s="73"/>
      <c r="AI60" s="74"/>
      <c r="AJ60" s="72">
        <v>2010</v>
      </c>
      <c r="AK60" s="73"/>
      <c r="AL60" s="74"/>
      <c r="AM60" s="75" t="s">
        <v>126</v>
      </c>
      <c r="AN60" s="76"/>
      <c r="AO60" s="77"/>
    </row>
    <row r="61" spans="1:73" x14ac:dyDescent="0.2">
      <c r="A61" s="3"/>
      <c r="B61" s="4"/>
      <c r="C61" s="5" t="s">
        <v>0</v>
      </c>
      <c r="D61" s="70" t="s">
        <v>1</v>
      </c>
      <c r="E61" s="71"/>
      <c r="F61" s="5" t="s">
        <v>0</v>
      </c>
      <c r="G61" s="70" t="s">
        <v>1</v>
      </c>
      <c r="H61" s="71"/>
      <c r="I61" s="5" t="s">
        <v>0</v>
      </c>
      <c r="J61" s="70" t="s">
        <v>1</v>
      </c>
      <c r="K61" s="71"/>
      <c r="L61" s="5" t="s">
        <v>0</v>
      </c>
      <c r="M61" s="70" t="s">
        <v>1</v>
      </c>
      <c r="N61" s="71"/>
      <c r="O61" s="5" t="s">
        <v>0</v>
      </c>
      <c r="P61" s="70" t="s">
        <v>1</v>
      </c>
      <c r="Q61" s="71"/>
      <c r="R61" s="5" t="s">
        <v>0</v>
      </c>
      <c r="S61" s="70" t="s">
        <v>1</v>
      </c>
      <c r="T61" s="71"/>
      <c r="U61" s="5" t="s">
        <v>0</v>
      </c>
      <c r="V61" s="70" t="s">
        <v>1</v>
      </c>
      <c r="W61" s="71"/>
      <c r="X61" s="5" t="s">
        <v>0</v>
      </c>
      <c r="Y61" s="70" t="s">
        <v>1</v>
      </c>
      <c r="Z61" s="71"/>
      <c r="AA61" s="5" t="s">
        <v>0</v>
      </c>
      <c r="AB61" s="70" t="s">
        <v>1</v>
      </c>
      <c r="AC61" s="71"/>
      <c r="AD61" s="5" t="s">
        <v>0</v>
      </c>
      <c r="AE61" s="70" t="s">
        <v>1</v>
      </c>
      <c r="AF61" s="71"/>
      <c r="AG61" s="5" t="s">
        <v>0</v>
      </c>
      <c r="AH61" s="70" t="s">
        <v>1</v>
      </c>
      <c r="AI61" s="71"/>
      <c r="AJ61" s="5" t="s">
        <v>0</v>
      </c>
      <c r="AK61" s="70" t="s">
        <v>1</v>
      </c>
      <c r="AL61" s="71"/>
      <c r="AM61" s="5" t="s">
        <v>0</v>
      </c>
      <c r="AN61" s="70" t="s">
        <v>1</v>
      </c>
      <c r="AO61" s="71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</row>
    <row r="62" spans="1:73" ht="13.5" thickBot="1" x14ac:dyDescent="0.25">
      <c r="A62" s="7"/>
      <c r="B62" s="8"/>
      <c r="C62" s="7"/>
      <c r="D62" s="8" t="s">
        <v>2</v>
      </c>
      <c r="E62" s="9" t="s">
        <v>3</v>
      </c>
      <c r="F62" s="7"/>
      <c r="G62" s="8" t="s">
        <v>2</v>
      </c>
      <c r="H62" s="9" t="s">
        <v>3</v>
      </c>
      <c r="I62" s="7"/>
      <c r="J62" s="8" t="s">
        <v>2</v>
      </c>
      <c r="K62" s="9" t="s">
        <v>3</v>
      </c>
      <c r="L62" s="7"/>
      <c r="M62" s="8" t="s">
        <v>2</v>
      </c>
      <c r="N62" s="9" t="s">
        <v>3</v>
      </c>
      <c r="O62" s="7"/>
      <c r="P62" s="8" t="s">
        <v>2</v>
      </c>
      <c r="Q62" s="9" t="s">
        <v>3</v>
      </c>
      <c r="R62" s="7"/>
      <c r="S62" s="8" t="s">
        <v>2</v>
      </c>
      <c r="T62" s="9" t="s">
        <v>3</v>
      </c>
      <c r="U62" s="7"/>
      <c r="V62" s="8" t="s">
        <v>2</v>
      </c>
      <c r="W62" s="9" t="s">
        <v>3</v>
      </c>
      <c r="X62" s="7"/>
      <c r="Y62" s="8" t="s">
        <v>2</v>
      </c>
      <c r="Z62" s="9" t="s">
        <v>3</v>
      </c>
      <c r="AA62" s="7"/>
      <c r="AB62" s="8" t="s">
        <v>2</v>
      </c>
      <c r="AC62" s="9" t="s">
        <v>3</v>
      </c>
      <c r="AD62" s="7"/>
      <c r="AE62" s="8" t="s">
        <v>2</v>
      </c>
      <c r="AF62" s="9" t="s">
        <v>3</v>
      </c>
      <c r="AG62" s="7"/>
      <c r="AH62" s="8" t="s">
        <v>2</v>
      </c>
      <c r="AI62" s="9" t="s">
        <v>3</v>
      </c>
      <c r="AJ62" s="7"/>
      <c r="AK62" s="8" t="s">
        <v>2</v>
      </c>
      <c r="AL62" s="9" t="s">
        <v>3</v>
      </c>
      <c r="AM62" s="7"/>
      <c r="AN62" s="8" t="s">
        <v>2</v>
      </c>
      <c r="AO62" s="9" t="s">
        <v>3</v>
      </c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</row>
    <row r="63" spans="1:73" s="34" customFormat="1" x14ac:dyDescent="0.2">
      <c r="A63" s="47" t="s">
        <v>105</v>
      </c>
      <c r="C63" s="33"/>
      <c r="E63" s="46"/>
      <c r="F63" s="33"/>
      <c r="H63" s="46"/>
      <c r="I63" s="33"/>
      <c r="K63" s="46"/>
      <c r="L63" s="33"/>
      <c r="N63" s="46"/>
      <c r="O63" s="33"/>
      <c r="Q63" s="46"/>
      <c r="R63" s="33"/>
      <c r="T63" s="46"/>
      <c r="U63" s="33"/>
      <c r="W63" s="46"/>
      <c r="X63" s="33"/>
      <c r="Z63" s="46"/>
      <c r="AA63" s="33"/>
      <c r="AC63" s="46"/>
      <c r="AD63" s="33"/>
      <c r="AF63" s="46"/>
      <c r="AG63" s="33"/>
      <c r="AI63" s="56"/>
      <c r="AJ63" s="33"/>
      <c r="AL63" s="56"/>
      <c r="AM63" s="33"/>
      <c r="AO63" s="46"/>
      <c r="AP63"/>
      <c r="AQ63"/>
      <c r="AR63"/>
      <c r="AS63"/>
      <c r="AT63"/>
      <c r="AU63"/>
      <c r="AV63"/>
    </row>
    <row r="64" spans="1:73" s="6" customFormat="1" x14ac:dyDescent="0.2">
      <c r="A64" s="40" t="s">
        <v>128</v>
      </c>
      <c r="B64" s="11" t="s">
        <v>5</v>
      </c>
      <c r="C64" s="15">
        <v>59</v>
      </c>
      <c r="D64" s="17">
        <v>43</v>
      </c>
      <c r="E64" s="14">
        <f>D64/C64</f>
        <v>0.72881355932203384</v>
      </c>
      <c r="F64" s="15">
        <v>67</v>
      </c>
      <c r="G64" s="17">
        <v>45</v>
      </c>
      <c r="H64" s="14">
        <f>G64/F64</f>
        <v>0.67164179104477617</v>
      </c>
      <c r="I64" s="15">
        <v>75</v>
      </c>
      <c r="J64" s="17">
        <v>44</v>
      </c>
      <c r="K64" s="14">
        <f>J64/I64</f>
        <v>0.58666666666666667</v>
      </c>
      <c r="L64" s="15">
        <v>82</v>
      </c>
      <c r="M64" s="17">
        <v>59</v>
      </c>
      <c r="N64" s="14">
        <f>M64/L64</f>
        <v>0.71951219512195119</v>
      </c>
      <c r="O64" s="15">
        <v>63</v>
      </c>
      <c r="P64" s="17">
        <v>37</v>
      </c>
      <c r="Q64" s="14">
        <f>P64/O64</f>
        <v>0.58730158730158732</v>
      </c>
      <c r="R64" s="15">
        <v>49</v>
      </c>
      <c r="S64" s="17">
        <v>25</v>
      </c>
      <c r="T64" s="14">
        <f>S64/R64</f>
        <v>0.51020408163265307</v>
      </c>
      <c r="U64" s="15">
        <v>53</v>
      </c>
      <c r="V64" s="17">
        <v>39</v>
      </c>
      <c r="W64" s="14">
        <f>V64/U64</f>
        <v>0.73584905660377353</v>
      </c>
      <c r="X64" s="15">
        <v>37</v>
      </c>
      <c r="Y64" s="17">
        <v>25</v>
      </c>
      <c r="Z64" s="14">
        <f>Y64/X64</f>
        <v>0.67567567567567566</v>
      </c>
      <c r="AA64" s="15">
        <v>42</v>
      </c>
      <c r="AB64" s="17">
        <v>24</v>
      </c>
      <c r="AC64" s="14">
        <f>AB64/AA64</f>
        <v>0.5714285714285714</v>
      </c>
      <c r="AD64" s="15">
        <v>55</v>
      </c>
      <c r="AE64" s="17">
        <v>33</v>
      </c>
      <c r="AF64" s="14">
        <f>AE64/AD64</f>
        <v>0.6</v>
      </c>
      <c r="AG64" s="15">
        <v>44</v>
      </c>
      <c r="AH64" s="11">
        <v>33</v>
      </c>
      <c r="AI64" s="14">
        <f>AH64/AG64</f>
        <v>0.75</v>
      </c>
      <c r="AJ64" s="15">
        <v>28</v>
      </c>
      <c r="AK64" s="17">
        <v>17</v>
      </c>
      <c r="AL64" s="14">
        <f>AK64/AJ64</f>
        <v>0.6071428571428571</v>
      </c>
      <c r="AM64" s="12">
        <f>AD64+AG64+AJ64+I64+L64+O64+R64+U64+X64+AA64</f>
        <v>528</v>
      </c>
      <c r="AN64" s="13">
        <f>AE64+AH64+AK64+J64+M64+P64+S64+V64+Y64+AB64</f>
        <v>336</v>
      </c>
      <c r="AO64" s="14">
        <f t="shared" ref="AO64:AO87" si="66">AN64/AM64</f>
        <v>0.63636363636363635</v>
      </c>
      <c r="AP64"/>
      <c r="AQ64"/>
      <c r="AR64"/>
      <c r="AS64"/>
      <c r="AT64"/>
      <c r="AU64"/>
      <c r="AV64"/>
    </row>
    <row r="65" spans="1:48" s="38" customFormat="1" x14ac:dyDescent="0.2">
      <c r="A65" s="33" t="s">
        <v>106</v>
      </c>
      <c r="B65" s="34" t="s">
        <v>107</v>
      </c>
      <c r="C65" s="33">
        <v>20</v>
      </c>
      <c r="D65" s="45">
        <v>16</v>
      </c>
      <c r="E65" s="46">
        <f t="shared" ref="E65:E87" si="67">D65/C65</f>
        <v>0.8</v>
      </c>
      <c r="F65" s="33">
        <v>14</v>
      </c>
      <c r="G65" s="45">
        <v>9</v>
      </c>
      <c r="H65" s="46">
        <f>G65/F65</f>
        <v>0.6428571428571429</v>
      </c>
      <c r="I65" s="33">
        <v>16</v>
      </c>
      <c r="J65" s="45">
        <v>11</v>
      </c>
      <c r="K65" s="46">
        <f>J65/I65</f>
        <v>0.6875</v>
      </c>
      <c r="L65" s="33">
        <v>13</v>
      </c>
      <c r="M65" s="45">
        <v>8</v>
      </c>
      <c r="N65" s="46">
        <f>M65/L65</f>
        <v>0.61538461538461542</v>
      </c>
      <c r="O65" s="33">
        <v>4</v>
      </c>
      <c r="P65" s="45">
        <v>2</v>
      </c>
      <c r="Q65" s="46">
        <f>P65/O65</f>
        <v>0.5</v>
      </c>
      <c r="R65" s="33">
        <v>3</v>
      </c>
      <c r="S65" s="45">
        <v>2</v>
      </c>
      <c r="T65" s="46">
        <f>S65/R65</f>
        <v>0.66666666666666663</v>
      </c>
      <c r="U65" s="33">
        <v>6</v>
      </c>
      <c r="V65" s="45">
        <v>4</v>
      </c>
      <c r="W65" s="46">
        <f>V65/U65</f>
        <v>0.66666666666666663</v>
      </c>
      <c r="X65" s="33">
        <v>13</v>
      </c>
      <c r="Y65" s="45">
        <v>6</v>
      </c>
      <c r="Z65" s="46">
        <f>Y65/X65</f>
        <v>0.46153846153846156</v>
      </c>
      <c r="AA65" s="33">
        <v>4</v>
      </c>
      <c r="AB65" s="45">
        <v>2</v>
      </c>
      <c r="AC65" s="46">
        <f>AB65/AA65</f>
        <v>0.5</v>
      </c>
      <c r="AD65" s="33">
        <v>4</v>
      </c>
      <c r="AE65" s="45">
        <v>4</v>
      </c>
      <c r="AF65" s="46">
        <f>AE65/AD65</f>
        <v>1</v>
      </c>
      <c r="AG65" s="33">
        <v>6</v>
      </c>
      <c r="AH65" s="34">
        <v>5</v>
      </c>
      <c r="AI65" s="56">
        <f>AH65/AG65</f>
        <v>0.83333333333333337</v>
      </c>
      <c r="AJ65" s="33">
        <v>3</v>
      </c>
      <c r="AK65" s="45">
        <v>0</v>
      </c>
      <c r="AL65" s="56">
        <f>AK65/AJ65</f>
        <v>0</v>
      </c>
      <c r="AM65" s="42">
        <f>AD65+AG65+AJ65+I65+L65+O65+R65+U65+X65+AA65</f>
        <v>72</v>
      </c>
      <c r="AN65" s="43">
        <f>AE65+AH65+AK65+J65+M65+P65+S65+V65+Y65+AB65</f>
        <v>44</v>
      </c>
      <c r="AO65" s="46">
        <f t="shared" si="66"/>
        <v>0.61111111111111116</v>
      </c>
      <c r="AP65"/>
      <c r="AQ65"/>
      <c r="AR65"/>
      <c r="AS65"/>
      <c r="AT65"/>
      <c r="AU65"/>
      <c r="AV65"/>
    </row>
    <row r="66" spans="1:48" s="6" customFormat="1" hidden="1" x14ac:dyDescent="0.2">
      <c r="A66" s="15" t="s">
        <v>108</v>
      </c>
      <c r="B66" s="11" t="s">
        <v>109</v>
      </c>
      <c r="C66" s="15">
        <v>1</v>
      </c>
      <c r="D66" s="17"/>
      <c r="E66" s="14">
        <f t="shared" si="67"/>
        <v>0</v>
      </c>
      <c r="F66" s="15">
        <v>1</v>
      </c>
      <c r="G66" s="17">
        <v>1</v>
      </c>
      <c r="H66" s="14">
        <f>G66/F66</f>
        <v>1</v>
      </c>
      <c r="I66" s="15"/>
      <c r="J66" s="17"/>
      <c r="K66" s="14"/>
      <c r="L66" s="15"/>
      <c r="M66" s="17"/>
      <c r="N66" s="14"/>
      <c r="O66" s="15"/>
      <c r="P66" s="17"/>
      <c r="Q66" s="14"/>
      <c r="R66" s="15"/>
      <c r="S66" s="17"/>
      <c r="T66" s="14"/>
      <c r="U66" s="15"/>
      <c r="V66" s="17"/>
      <c r="W66" s="14"/>
      <c r="X66" s="15"/>
      <c r="Y66" s="17"/>
      <c r="Z66" s="14"/>
      <c r="AA66" s="15"/>
      <c r="AB66" s="17"/>
      <c r="AC66" s="14"/>
      <c r="AD66" s="15"/>
      <c r="AE66" s="17"/>
      <c r="AF66" s="14"/>
      <c r="AG66" s="15"/>
      <c r="AH66" s="11"/>
      <c r="AI66" s="14"/>
      <c r="AJ66" s="15"/>
      <c r="AK66" s="17"/>
      <c r="AL66" s="14"/>
      <c r="AM66" s="12">
        <f t="shared" ref="AM66:AM69" si="68">AD66+AG66+AJ66+I66+L66+O66+R66+U66+X66+AA66</f>
        <v>0</v>
      </c>
      <c r="AN66" s="13">
        <f t="shared" ref="AN66:AN69" si="69">AE66+AH66+AK66+J66+M66+P66+S66+V66+Y66+AB66</f>
        <v>0</v>
      </c>
      <c r="AO66" s="14" t="e">
        <f t="shared" si="66"/>
        <v>#DIV/0!</v>
      </c>
      <c r="AP66"/>
      <c r="AQ66"/>
      <c r="AR66"/>
      <c r="AS66"/>
      <c r="AT66"/>
      <c r="AU66"/>
      <c r="AV66"/>
    </row>
    <row r="67" spans="1:48" s="6" customFormat="1" x14ac:dyDescent="0.2">
      <c r="A67" s="15" t="s">
        <v>28</v>
      </c>
      <c r="B67" s="11" t="s">
        <v>29</v>
      </c>
      <c r="C67" s="15"/>
      <c r="D67" s="41"/>
      <c r="E67" s="32"/>
      <c r="F67" s="15"/>
      <c r="G67" s="41"/>
      <c r="H67" s="32"/>
      <c r="I67" s="15"/>
      <c r="J67" s="41"/>
      <c r="K67" s="32"/>
      <c r="L67" s="15"/>
      <c r="M67" s="41"/>
      <c r="N67" s="32"/>
      <c r="O67" s="15">
        <v>1</v>
      </c>
      <c r="P67" s="41">
        <v>1</v>
      </c>
      <c r="Q67" s="32">
        <f>P67/O67</f>
        <v>1</v>
      </c>
      <c r="R67" s="15"/>
      <c r="S67" s="41"/>
      <c r="T67" s="32"/>
      <c r="U67" s="15"/>
      <c r="V67" s="41"/>
      <c r="W67" s="32"/>
      <c r="X67" s="15"/>
      <c r="Y67" s="41"/>
      <c r="Z67" s="32"/>
      <c r="AA67" s="15">
        <v>1</v>
      </c>
      <c r="AB67" s="41">
        <v>1</v>
      </c>
      <c r="AC67" s="32">
        <f>AB67/AA67</f>
        <v>1</v>
      </c>
      <c r="AD67" s="15">
        <v>1</v>
      </c>
      <c r="AE67" s="41">
        <v>0</v>
      </c>
      <c r="AF67" s="32">
        <f>AE67/AD67</f>
        <v>0</v>
      </c>
      <c r="AG67" s="15"/>
      <c r="AH67" s="11"/>
      <c r="AI67" s="32"/>
      <c r="AJ67" s="15">
        <v>1</v>
      </c>
      <c r="AK67" s="41">
        <v>0</v>
      </c>
      <c r="AL67" s="32">
        <f>AK67/AJ67</f>
        <v>0</v>
      </c>
      <c r="AM67" s="12">
        <f t="shared" si="68"/>
        <v>4</v>
      </c>
      <c r="AN67" s="13">
        <f t="shared" si="69"/>
        <v>2</v>
      </c>
      <c r="AO67" s="32">
        <f t="shared" si="66"/>
        <v>0.5</v>
      </c>
    </row>
    <row r="68" spans="1:48" s="6" customFormat="1" hidden="1" x14ac:dyDescent="0.2">
      <c r="A68" s="15" t="s">
        <v>110</v>
      </c>
      <c r="B68" s="11" t="s">
        <v>111</v>
      </c>
      <c r="C68" s="15"/>
      <c r="D68" s="17"/>
      <c r="E68" s="14"/>
      <c r="F68" s="15"/>
      <c r="G68" s="17"/>
      <c r="H68" s="14"/>
      <c r="I68" s="15"/>
      <c r="J68" s="17"/>
      <c r="K68" s="14"/>
      <c r="L68" s="15"/>
      <c r="M68" s="17"/>
      <c r="N68" s="14"/>
      <c r="O68" s="15"/>
      <c r="P68" s="17"/>
      <c r="Q68" s="14"/>
      <c r="R68" s="15"/>
      <c r="S68" s="17"/>
      <c r="T68" s="14"/>
      <c r="U68" s="15"/>
      <c r="V68" s="17"/>
      <c r="W68" s="14"/>
      <c r="X68" s="15"/>
      <c r="Y68" s="17"/>
      <c r="Z68" s="14"/>
      <c r="AA68" s="15"/>
      <c r="AB68" s="17"/>
      <c r="AC68" s="14"/>
      <c r="AD68" s="15"/>
      <c r="AE68" s="17"/>
      <c r="AF68" s="14"/>
      <c r="AG68" s="15"/>
      <c r="AH68" s="11"/>
      <c r="AI68" s="14"/>
      <c r="AJ68" s="15"/>
      <c r="AK68" s="17"/>
      <c r="AL68" s="14"/>
      <c r="AM68" s="12">
        <f t="shared" si="68"/>
        <v>0</v>
      </c>
      <c r="AN68" s="13">
        <f t="shared" si="69"/>
        <v>0</v>
      </c>
      <c r="AO68" s="14"/>
      <c r="AP68"/>
      <c r="AQ68"/>
      <c r="AR68"/>
      <c r="AS68"/>
      <c r="AT68"/>
      <c r="AU68"/>
      <c r="AV68"/>
    </row>
    <row r="69" spans="1:48" s="6" customFormat="1" hidden="1" x14ac:dyDescent="0.2">
      <c r="A69" s="15" t="s">
        <v>112</v>
      </c>
      <c r="B69" s="11" t="s">
        <v>113</v>
      </c>
      <c r="C69" s="15"/>
      <c r="D69" s="17"/>
      <c r="E69" s="14"/>
      <c r="F69" s="15"/>
      <c r="G69" s="17"/>
      <c r="H69" s="14"/>
      <c r="I69" s="15"/>
      <c r="J69" s="17"/>
      <c r="K69" s="14"/>
      <c r="L69" s="15"/>
      <c r="M69" s="17"/>
      <c r="N69" s="14"/>
      <c r="O69" s="15"/>
      <c r="P69" s="17"/>
      <c r="Q69" s="14"/>
      <c r="R69" s="15"/>
      <c r="S69" s="17"/>
      <c r="T69" s="14"/>
      <c r="U69" s="15"/>
      <c r="V69" s="17"/>
      <c r="W69" s="14"/>
      <c r="X69" s="15"/>
      <c r="Y69" s="17"/>
      <c r="Z69" s="14"/>
      <c r="AA69" s="15"/>
      <c r="AB69" s="17"/>
      <c r="AC69" s="14"/>
      <c r="AD69" s="15"/>
      <c r="AE69" s="17"/>
      <c r="AF69" s="14"/>
      <c r="AG69" s="15"/>
      <c r="AH69" s="11"/>
      <c r="AI69" s="14"/>
      <c r="AJ69" s="15"/>
      <c r="AK69" s="17"/>
      <c r="AL69" s="14"/>
      <c r="AM69" s="42">
        <f t="shared" si="68"/>
        <v>0</v>
      </c>
      <c r="AN69" s="43">
        <f t="shared" si="69"/>
        <v>0</v>
      </c>
      <c r="AO69" s="14" t="e">
        <f t="shared" si="66"/>
        <v>#DIV/0!</v>
      </c>
      <c r="AP69"/>
      <c r="AQ69"/>
      <c r="AR69"/>
      <c r="AS69"/>
      <c r="AT69"/>
      <c r="AU69"/>
      <c r="AV69"/>
    </row>
    <row r="70" spans="1:48" s="38" customFormat="1" hidden="1" x14ac:dyDescent="0.2">
      <c r="A70" s="33" t="s">
        <v>114</v>
      </c>
      <c r="B70" s="34" t="s">
        <v>115</v>
      </c>
      <c r="C70" s="33"/>
      <c r="D70" s="45"/>
      <c r="E70" s="46"/>
      <c r="F70" s="33"/>
      <c r="G70" s="45"/>
      <c r="H70" s="46"/>
      <c r="I70" s="33"/>
      <c r="J70" s="45"/>
      <c r="K70" s="46"/>
      <c r="L70" s="33"/>
      <c r="M70" s="45"/>
      <c r="N70" s="46"/>
      <c r="O70" s="33"/>
      <c r="P70" s="45"/>
      <c r="Q70" s="46"/>
      <c r="R70" s="33"/>
      <c r="S70" s="45"/>
      <c r="T70" s="46"/>
      <c r="U70" s="33"/>
      <c r="V70" s="45"/>
      <c r="W70" s="46"/>
      <c r="X70" s="33"/>
      <c r="Y70" s="45"/>
      <c r="Z70" s="46"/>
      <c r="AA70" s="33"/>
      <c r="AB70" s="45"/>
      <c r="AC70" s="46"/>
      <c r="AD70" s="33"/>
      <c r="AE70" s="45"/>
      <c r="AF70" s="46"/>
      <c r="AG70" s="33"/>
      <c r="AH70" s="34"/>
      <c r="AI70" s="56"/>
      <c r="AJ70" s="33"/>
      <c r="AK70" s="45"/>
      <c r="AL70" s="56"/>
      <c r="AM70" s="42">
        <f>AD70+AG70+AJ70+I70+L70+O70+R70+U70+X70+AA70</f>
        <v>0</v>
      </c>
      <c r="AN70" s="43">
        <f t="shared" ref="AN70:AN71" si="70">AE70+AH70+AK70+J70+M70+P70+S70+V70+Y70+AB70</f>
        <v>0</v>
      </c>
      <c r="AO70" s="46"/>
      <c r="AP70"/>
      <c r="AQ70"/>
      <c r="AR70"/>
      <c r="AS70"/>
      <c r="AT70"/>
      <c r="AU70"/>
      <c r="AV70"/>
    </row>
    <row r="71" spans="1:48" s="38" customFormat="1" x14ac:dyDescent="0.2">
      <c r="A71" s="33" t="s">
        <v>32</v>
      </c>
      <c r="B71" s="34" t="s">
        <v>33</v>
      </c>
      <c r="C71" s="33">
        <v>3</v>
      </c>
      <c r="D71" s="64">
        <v>1</v>
      </c>
      <c r="E71" s="63">
        <f t="shared" si="67"/>
        <v>0.33333333333333331</v>
      </c>
      <c r="F71" s="33">
        <v>2</v>
      </c>
      <c r="G71" s="64"/>
      <c r="H71" s="63">
        <f>G71/F71</f>
        <v>0</v>
      </c>
      <c r="I71" s="33">
        <v>2</v>
      </c>
      <c r="J71" s="64">
        <v>2</v>
      </c>
      <c r="K71" s="63">
        <f>J71/I71</f>
        <v>1</v>
      </c>
      <c r="L71" s="33"/>
      <c r="M71" s="64"/>
      <c r="N71" s="63"/>
      <c r="O71" s="33">
        <v>5</v>
      </c>
      <c r="P71" s="64">
        <v>4</v>
      </c>
      <c r="Q71" s="63">
        <f>P71/O71</f>
        <v>0.8</v>
      </c>
      <c r="R71" s="33">
        <v>5</v>
      </c>
      <c r="S71" s="64">
        <v>2</v>
      </c>
      <c r="T71" s="63">
        <f>S71/R71</f>
        <v>0.4</v>
      </c>
      <c r="U71" s="33">
        <v>4</v>
      </c>
      <c r="V71" s="64">
        <v>2</v>
      </c>
      <c r="W71" s="63">
        <f>V71/U71</f>
        <v>0.5</v>
      </c>
      <c r="X71" s="33">
        <v>6</v>
      </c>
      <c r="Y71" s="64">
        <v>3</v>
      </c>
      <c r="Z71" s="63">
        <f>Y71/X71</f>
        <v>0.5</v>
      </c>
      <c r="AA71" s="33">
        <v>3</v>
      </c>
      <c r="AB71" s="64">
        <v>1</v>
      </c>
      <c r="AC71" s="63">
        <f>AB71/AA71</f>
        <v>0.33333333333333331</v>
      </c>
      <c r="AD71" s="33">
        <v>2</v>
      </c>
      <c r="AE71" s="64">
        <v>2</v>
      </c>
      <c r="AF71" s="63">
        <f>AE71/AD71</f>
        <v>1</v>
      </c>
      <c r="AG71" s="33">
        <v>4</v>
      </c>
      <c r="AH71" s="34">
        <v>3</v>
      </c>
      <c r="AI71" s="63">
        <f>AH71/AG71</f>
        <v>0.75</v>
      </c>
      <c r="AJ71" s="33">
        <v>5</v>
      </c>
      <c r="AK71" s="64">
        <v>3</v>
      </c>
      <c r="AL71" s="63">
        <f>AK71/AJ71</f>
        <v>0.6</v>
      </c>
      <c r="AM71" s="42">
        <f t="shared" ref="AM71:AM72" si="71">AD71+AG71+AJ71+I71+L71+O71+R71+U71+X71+AA71</f>
        <v>36</v>
      </c>
      <c r="AN71" s="43">
        <f t="shared" si="70"/>
        <v>22</v>
      </c>
      <c r="AO71" s="63">
        <f t="shared" si="66"/>
        <v>0.61111111111111116</v>
      </c>
    </row>
    <row r="72" spans="1:48" s="38" customFormat="1" hidden="1" x14ac:dyDescent="0.2">
      <c r="A72" s="33" t="s">
        <v>34</v>
      </c>
      <c r="B72" s="34" t="s">
        <v>35</v>
      </c>
      <c r="C72" s="33">
        <v>1</v>
      </c>
      <c r="D72" s="45">
        <v>1</v>
      </c>
      <c r="E72" s="46">
        <f t="shared" si="67"/>
        <v>1</v>
      </c>
      <c r="F72" s="33">
        <v>3</v>
      </c>
      <c r="G72" s="45">
        <v>2</v>
      </c>
      <c r="H72" s="46">
        <f>G72/F72</f>
        <v>0.66666666666666663</v>
      </c>
      <c r="I72" s="33"/>
      <c r="J72" s="45"/>
      <c r="K72" s="46"/>
      <c r="L72" s="33"/>
      <c r="M72" s="45"/>
      <c r="N72" s="46"/>
      <c r="O72" s="33"/>
      <c r="P72" s="45"/>
      <c r="Q72" s="46"/>
      <c r="R72" s="33"/>
      <c r="S72" s="45"/>
      <c r="T72" s="46"/>
      <c r="U72" s="33"/>
      <c r="V72" s="45"/>
      <c r="W72" s="46"/>
      <c r="X72" s="33"/>
      <c r="Y72" s="45"/>
      <c r="Z72" s="46"/>
      <c r="AA72" s="33"/>
      <c r="AB72" s="45"/>
      <c r="AC72" s="46"/>
      <c r="AD72" s="33"/>
      <c r="AE72" s="45"/>
      <c r="AF72" s="46"/>
      <c r="AG72" s="33"/>
      <c r="AH72" s="34"/>
      <c r="AI72" s="56"/>
      <c r="AJ72" s="33"/>
      <c r="AK72" s="45"/>
      <c r="AL72" s="56"/>
      <c r="AM72" s="42">
        <f t="shared" si="71"/>
        <v>0</v>
      </c>
      <c r="AN72" s="43">
        <f t="shared" ref="AN72:AN75" si="72">AE72+AH72+AK72+J72+M72+P72+S72+V72+Y72+AB72</f>
        <v>0</v>
      </c>
      <c r="AO72" s="46" t="e">
        <f t="shared" si="66"/>
        <v>#DIV/0!</v>
      </c>
      <c r="AP72"/>
      <c r="AQ72"/>
      <c r="AR72"/>
      <c r="AS72"/>
      <c r="AT72"/>
      <c r="AU72"/>
      <c r="AV72"/>
    </row>
    <row r="73" spans="1:48" s="6" customFormat="1" x14ac:dyDescent="0.2">
      <c r="A73" s="15" t="s">
        <v>56</v>
      </c>
      <c r="B73" s="11" t="s">
        <v>57</v>
      </c>
      <c r="C73" s="15">
        <v>4</v>
      </c>
      <c r="D73" s="17">
        <v>3</v>
      </c>
      <c r="E73" s="14">
        <f t="shared" si="67"/>
        <v>0.75</v>
      </c>
      <c r="F73" s="15">
        <v>4</v>
      </c>
      <c r="G73" s="17"/>
      <c r="H73" s="14">
        <f>G73/F73</f>
        <v>0</v>
      </c>
      <c r="I73" s="15">
        <v>5</v>
      </c>
      <c r="J73" s="17">
        <v>2</v>
      </c>
      <c r="K73" s="14">
        <f>J73/I73</f>
        <v>0.4</v>
      </c>
      <c r="L73" s="15">
        <v>5</v>
      </c>
      <c r="M73" s="17">
        <v>2</v>
      </c>
      <c r="N73" s="14">
        <f>M73/L73</f>
        <v>0.4</v>
      </c>
      <c r="O73" s="15">
        <v>4</v>
      </c>
      <c r="P73" s="17">
        <v>2</v>
      </c>
      <c r="Q73" s="14">
        <f>P73/O73</f>
        <v>0.5</v>
      </c>
      <c r="R73" s="15">
        <v>2</v>
      </c>
      <c r="S73" s="17">
        <v>1</v>
      </c>
      <c r="T73" s="14">
        <f>S73/R73</f>
        <v>0.5</v>
      </c>
      <c r="U73" s="15">
        <v>8</v>
      </c>
      <c r="V73" s="17">
        <v>7</v>
      </c>
      <c r="W73" s="14">
        <f>V73/U73</f>
        <v>0.875</v>
      </c>
      <c r="X73" s="15">
        <v>6</v>
      </c>
      <c r="Y73" s="17">
        <v>4</v>
      </c>
      <c r="Z73" s="14">
        <f>Y73/X73</f>
        <v>0.66666666666666663</v>
      </c>
      <c r="AA73" s="15">
        <v>4</v>
      </c>
      <c r="AB73" s="17">
        <v>3</v>
      </c>
      <c r="AC73" s="14">
        <f>AB73/AA73</f>
        <v>0.75</v>
      </c>
      <c r="AD73" s="15">
        <v>3</v>
      </c>
      <c r="AE73" s="17">
        <v>3</v>
      </c>
      <c r="AF73" s="14">
        <f>AE73/AD73</f>
        <v>1</v>
      </c>
      <c r="AG73" s="15">
        <v>8</v>
      </c>
      <c r="AH73" s="11">
        <v>3</v>
      </c>
      <c r="AI73" s="14">
        <f>AH73/AG73</f>
        <v>0.375</v>
      </c>
      <c r="AJ73" s="15">
        <v>6</v>
      </c>
      <c r="AK73" s="17">
        <v>0</v>
      </c>
      <c r="AL73" s="14">
        <f>AK73/AJ73</f>
        <v>0</v>
      </c>
      <c r="AM73" s="12">
        <f t="shared" ref="AM73:AM75" si="73">AD73+AG73+AJ73+I73+L73+O73+R73+U73+X73+AA73</f>
        <v>51</v>
      </c>
      <c r="AN73" s="13">
        <f t="shared" si="72"/>
        <v>27</v>
      </c>
      <c r="AO73" s="14">
        <f t="shared" si="66"/>
        <v>0.52941176470588236</v>
      </c>
      <c r="AP73"/>
      <c r="AQ73"/>
      <c r="AR73"/>
      <c r="AS73"/>
      <c r="AT73"/>
      <c r="AU73"/>
      <c r="AV73"/>
    </row>
    <row r="74" spans="1:48" s="38" customFormat="1" x14ac:dyDescent="0.2">
      <c r="A74" s="33" t="s">
        <v>62</v>
      </c>
      <c r="B74" s="34" t="s">
        <v>63</v>
      </c>
      <c r="C74" s="33">
        <v>3</v>
      </c>
      <c r="D74" s="45">
        <v>2</v>
      </c>
      <c r="E74" s="46">
        <f t="shared" si="67"/>
        <v>0.66666666666666663</v>
      </c>
      <c r="F74" s="33">
        <v>1</v>
      </c>
      <c r="G74" s="45"/>
      <c r="H74" s="46">
        <f>G74/F74</f>
        <v>0</v>
      </c>
      <c r="I74" s="33">
        <v>4</v>
      </c>
      <c r="J74" s="45">
        <v>2</v>
      </c>
      <c r="K74" s="46">
        <f>J74/I74</f>
        <v>0.5</v>
      </c>
      <c r="L74" s="33">
        <v>2</v>
      </c>
      <c r="M74" s="45">
        <v>0</v>
      </c>
      <c r="N74" s="46">
        <f>M74/L74</f>
        <v>0</v>
      </c>
      <c r="O74" s="33">
        <v>4</v>
      </c>
      <c r="P74" s="45">
        <v>3</v>
      </c>
      <c r="Q74" s="46">
        <f>P74/O74</f>
        <v>0.75</v>
      </c>
      <c r="R74" s="33">
        <v>1</v>
      </c>
      <c r="S74" s="45">
        <v>1</v>
      </c>
      <c r="T74" s="46">
        <f>S74/R74</f>
        <v>1</v>
      </c>
      <c r="U74" s="33">
        <v>3</v>
      </c>
      <c r="V74" s="45">
        <v>3</v>
      </c>
      <c r="W74" s="46">
        <f>V74/U74</f>
        <v>1</v>
      </c>
      <c r="X74" s="33">
        <v>7</v>
      </c>
      <c r="Y74" s="45">
        <v>3</v>
      </c>
      <c r="Z74" s="46">
        <f>Y74/X74</f>
        <v>0.42857142857142855</v>
      </c>
      <c r="AA74" s="33">
        <v>5</v>
      </c>
      <c r="AB74" s="45">
        <v>3</v>
      </c>
      <c r="AC74" s="46">
        <f>AB74/AA74</f>
        <v>0.6</v>
      </c>
      <c r="AD74" s="33">
        <v>5</v>
      </c>
      <c r="AE74" s="45">
        <v>4</v>
      </c>
      <c r="AF74" s="46">
        <f>AE74/AD74</f>
        <v>0.8</v>
      </c>
      <c r="AG74" s="33">
        <v>2</v>
      </c>
      <c r="AH74" s="34">
        <v>1</v>
      </c>
      <c r="AI74" s="56">
        <f>AH74/AG74</f>
        <v>0.5</v>
      </c>
      <c r="AJ74" s="33">
        <v>6</v>
      </c>
      <c r="AK74" s="45">
        <v>2</v>
      </c>
      <c r="AL74" s="56">
        <f>AK74/AJ74</f>
        <v>0.33333333333333331</v>
      </c>
      <c r="AM74" s="42">
        <f t="shared" si="73"/>
        <v>39</v>
      </c>
      <c r="AN74" s="43">
        <f t="shared" si="72"/>
        <v>22</v>
      </c>
      <c r="AO74" s="46">
        <f t="shared" si="66"/>
        <v>0.5641025641025641</v>
      </c>
      <c r="AP74"/>
      <c r="AQ74"/>
      <c r="AR74"/>
      <c r="AS74"/>
      <c r="AT74"/>
      <c r="AU74"/>
      <c r="AV74"/>
    </row>
    <row r="75" spans="1:48" s="6" customFormat="1" hidden="1" x14ac:dyDescent="0.2">
      <c r="A75" s="15" t="s">
        <v>116</v>
      </c>
      <c r="B75" s="11" t="s">
        <v>117</v>
      </c>
      <c r="C75" s="15"/>
      <c r="D75" s="17"/>
      <c r="E75" s="14"/>
      <c r="F75" s="15"/>
      <c r="G75" s="17"/>
      <c r="H75" s="14"/>
      <c r="I75" s="15"/>
      <c r="J75" s="17"/>
      <c r="K75" s="14"/>
      <c r="L75" s="15"/>
      <c r="M75" s="17"/>
      <c r="N75" s="14"/>
      <c r="O75" s="15"/>
      <c r="P75" s="17"/>
      <c r="Q75" s="14"/>
      <c r="R75" s="15"/>
      <c r="S75" s="17"/>
      <c r="T75" s="14"/>
      <c r="U75" s="15"/>
      <c r="V75" s="17"/>
      <c r="W75" s="14"/>
      <c r="X75" s="15"/>
      <c r="Y75" s="17"/>
      <c r="Z75" s="14"/>
      <c r="AA75" s="15"/>
      <c r="AB75" s="17"/>
      <c r="AC75" s="14"/>
      <c r="AD75" s="15"/>
      <c r="AE75" s="17"/>
      <c r="AF75" s="14"/>
      <c r="AG75" s="15"/>
      <c r="AH75" s="11"/>
      <c r="AI75" s="14"/>
      <c r="AJ75" s="15"/>
      <c r="AK75" s="17"/>
      <c r="AL75" s="14"/>
      <c r="AM75" s="12">
        <f t="shared" si="73"/>
        <v>0</v>
      </c>
      <c r="AN75" s="13">
        <f t="shared" si="72"/>
        <v>0</v>
      </c>
      <c r="AO75" s="14" t="e">
        <f t="shared" si="66"/>
        <v>#DIV/0!</v>
      </c>
      <c r="AP75"/>
      <c r="AQ75"/>
      <c r="AR75"/>
      <c r="AS75"/>
      <c r="AT75"/>
      <c r="AU75"/>
      <c r="AV75"/>
    </row>
    <row r="76" spans="1:48" s="6" customFormat="1" x14ac:dyDescent="0.2">
      <c r="A76" s="15" t="s">
        <v>70</v>
      </c>
      <c r="B76" s="11" t="s">
        <v>71</v>
      </c>
      <c r="C76" s="15">
        <v>2</v>
      </c>
      <c r="D76" s="17">
        <v>2</v>
      </c>
      <c r="E76" s="14">
        <f t="shared" si="67"/>
        <v>1</v>
      </c>
      <c r="F76" s="15">
        <v>2</v>
      </c>
      <c r="G76" s="17">
        <v>1</v>
      </c>
      <c r="H76" s="14">
        <f>G76/F76</f>
        <v>0.5</v>
      </c>
      <c r="I76" s="15"/>
      <c r="J76" s="17"/>
      <c r="K76" s="14"/>
      <c r="L76" s="15">
        <v>1</v>
      </c>
      <c r="M76" s="17">
        <v>0</v>
      </c>
      <c r="N76" s="14">
        <f>M76/L76</f>
        <v>0</v>
      </c>
      <c r="O76" s="15"/>
      <c r="P76" s="17"/>
      <c r="Q76" s="14"/>
      <c r="R76" s="15">
        <v>3</v>
      </c>
      <c r="S76" s="17">
        <v>3</v>
      </c>
      <c r="T76" s="14">
        <f>S76/R76</f>
        <v>1</v>
      </c>
      <c r="U76" s="15"/>
      <c r="V76" s="17"/>
      <c r="W76" s="14"/>
      <c r="X76" s="15">
        <v>1</v>
      </c>
      <c r="Y76" s="17">
        <v>1</v>
      </c>
      <c r="Z76" s="14">
        <f>Y76/X76</f>
        <v>1</v>
      </c>
      <c r="AA76" s="15">
        <v>2</v>
      </c>
      <c r="AB76" s="17">
        <v>1</v>
      </c>
      <c r="AC76" s="14">
        <f>AB76/AA76</f>
        <v>0.5</v>
      </c>
      <c r="AD76" s="15">
        <v>3</v>
      </c>
      <c r="AE76" s="17">
        <v>1</v>
      </c>
      <c r="AF76" s="14">
        <f>AE76/AD76</f>
        <v>0.33333333333333331</v>
      </c>
      <c r="AG76" s="15">
        <v>2</v>
      </c>
      <c r="AH76" s="11">
        <v>1</v>
      </c>
      <c r="AI76" s="14">
        <f>AH76/AG76</f>
        <v>0.5</v>
      </c>
      <c r="AJ76" s="15">
        <v>2</v>
      </c>
      <c r="AK76" s="17">
        <v>1</v>
      </c>
      <c r="AL76" s="14">
        <f>AK76/AJ76</f>
        <v>0.5</v>
      </c>
      <c r="AM76" s="12">
        <f t="shared" ref="AM76:AM77" si="74">AD76+AG76+AJ76+I76+L76+O76+R76+U76+X76+AA76</f>
        <v>14</v>
      </c>
      <c r="AN76" s="13">
        <f t="shared" ref="AN76:AN77" si="75">AE76+AH76+AK76+J76+M76+P76+S76+V76+Y76+AB76</f>
        <v>8</v>
      </c>
      <c r="AO76" s="14">
        <f t="shared" si="66"/>
        <v>0.5714285714285714</v>
      </c>
      <c r="AP76"/>
      <c r="AQ76"/>
      <c r="AR76"/>
      <c r="AS76"/>
      <c r="AT76"/>
      <c r="AU76"/>
      <c r="AV76"/>
    </row>
    <row r="77" spans="1:48" s="38" customFormat="1" hidden="1" x14ac:dyDescent="0.2">
      <c r="A77" s="33" t="s">
        <v>72</v>
      </c>
      <c r="B77" s="34" t="s">
        <v>73</v>
      </c>
      <c r="C77" s="33">
        <v>3</v>
      </c>
      <c r="D77" s="45">
        <v>3</v>
      </c>
      <c r="E77" s="46">
        <f t="shared" si="67"/>
        <v>1</v>
      </c>
      <c r="F77" s="33"/>
      <c r="G77" s="45"/>
      <c r="H77" s="46"/>
      <c r="I77" s="33"/>
      <c r="J77" s="45"/>
      <c r="K77" s="46"/>
      <c r="L77" s="33"/>
      <c r="M77" s="45"/>
      <c r="N77" s="46"/>
      <c r="O77" s="33"/>
      <c r="P77" s="45"/>
      <c r="Q77" s="46"/>
      <c r="R77" s="33"/>
      <c r="S77" s="45"/>
      <c r="T77" s="46"/>
      <c r="U77" s="33"/>
      <c r="V77" s="45"/>
      <c r="W77" s="46"/>
      <c r="X77" s="33"/>
      <c r="Y77" s="45"/>
      <c r="Z77" s="46"/>
      <c r="AA77" s="33"/>
      <c r="AB77" s="45"/>
      <c r="AC77" s="46"/>
      <c r="AD77" s="33"/>
      <c r="AE77" s="45"/>
      <c r="AF77" s="46"/>
      <c r="AG77" s="33"/>
      <c r="AH77" s="34"/>
      <c r="AI77" s="56"/>
      <c r="AJ77" s="33"/>
      <c r="AK77" s="45"/>
      <c r="AL77" s="56"/>
      <c r="AM77" s="42">
        <f t="shared" si="74"/>
        <v>0</v>
      </c>
      <c r="AN77" s="43">
        <f t="shared" si="75"/>
        <v>0</v>
      </c>
      <c r="AO77" s="46" t="e">
        <f t="shared" si="66"/>
        <v>#DIV/0!</v>
      </c>
      <c r="AP77"/>
      <c r="AQ77"/>
      <c r="AR77"/>
      <c r="AS77"/>
      <c r="AT77"/>
      <c r="AU77"/>
      <c r="AV77"/>
    </row>
    <row r="78" spans="1:48" s="38" customFormat="1" x14ac:dyDescent="0.2">
      <c r="A78" s="33" t="s">
        <v>76</v>
      </c>
      <c r="B78" s="34" t="s">
        <v>77</v>
      </c>
      <c r="C78" s="33"/>
      <c r="D78" s="64"/>
      <c r="E78" s="63"/>
      <c r="F78" s="33"/>
      <c r="G78" s="64"/>
      <c r="H78" s="63"/>
      <c r="I78" s="33"/>
      <c r="J78" s="64"/>
      <c r="K78" s="63"/>
      <c r="L78" s="33">
        <v>1</v>
      </c>
      <c r="M78" s="64">
        <v>0</v>
      </c>
      <c r="N78" s="63">
        <f>M78/L78</f>
        <v>0</v>
      </c>
      <c r="O78" s="33"/>
      <c r="P78" s="64"/>
      <c r="Q78" s="63"/>
      <c r="R78" s="33"/>
      <c r="S78" s="64"/>
      <c r="T78" s="63"/>
      <c r="U78" s="33"/>
      <c r="V78" s="64"/>
      <c r="W78" s="63"/>
      <c r="X78" s="33"/>
      <c r="Y78" s="64"/>
      <c r="Z78" s="63"/>
      <c r="AA78" s="33"/>
      <c r="AB78" s="64"/>
      <c r="AC78" s="63"/>
      <c r="AD78" s="33"/>
      <c r="AE78" s="64"/>
      <c r="AF78" s="63"/>
      <c r="AG78" s="33"/>
      <c r="AH78" s="34"/>
      <c r="AI78" s="56"/>
      <c r="AJ78" s="33"/>
      <c r="AK78" s="64"/>
      <c r="AL78" s="63"/>
      <c r="AM78" s="42">
        <f t="shared" ref="AM78:AM83" si="76">AD78+AG78+AJ78+I78+L78+O78+R78+U78+X78+AA78</f>
        <v>1</v>
      </c>
      <c r="AN78" s="43">
        <f t="shared" ref="AN78:AN83" si="77">AE78+AH78+AK78+J78+M78+P78+S78+V78+Y78+AB78</f>
        <v>0</v>
      </c>
      <c r="AO78" s="63">
        <f t="shared" si="66"/>
        <v>0</v>
      </c>
    </row>
    <row r="79" spans="1:48" s="38" customFormat="1" hidden="1" x14ac:dyDescent="0.2">
      <c r="A79" s="33" t="s">
        <v>118</v>
      </c>
      <c r="B79" s="34" t="s">
        <v>119</v>
      </c>
      <c r="C79" s="33">
        <v>3</v>
      </c>
      <c r="D79" s="45">
        <v>3</v>
      </c>
      <c r="E79" s="46">
        <f t="shared" si="67"/>
        <v>1</v>
      </c>
      <c r="F79" s="33"/>
      <c r="G79" s="45"/>
      <c r="H79" s="46"/>
      <c r="I79" s="33"/>
      <c r="J79" s="45"/>
      <c r="K79" s="46"/>
      <c r="L79" s="33"/>
      <c r="M79" s="45"/>
      <c r="N79" s="46"/>
      <c r="O79" s="33"/>
      <c r="P79" s="45"/>
      <c r="Q79" s="46"/>
      <c r="R79" s="33"/>
      <c r="S79" s="45"/>
      <c r="T79" s="46"/>
      <c r="U79" s="33"/>
      <c r="V79" s="45"/>
      <c r="W79" s="46"/>
      <c r="X79" s="33"/>
      <c r="Y79" s="45"/>
      <c r="Z79" s="46"/>
      <c r="AA79" s="33"/>
      <c r="AB79" s="45"/>
      <c r="AC79" s="46"/>
      <c r="AD79" s="33"/>
      <c r="AE79" s="45"/>
      <c r="AF79" s="46"/>
      <c r="AG79" s="33"/>
      <c r="AH79" s="34"/>
      <c r="AI79" s="56"/>
      <c r="AJ79" s="33"/>
      <c r="AK79" s="45"/>
      <c r="AL79" s="56"/>
      <c r="AM79" s="42">
        <f t="shared" si="76"/>
        <v>0</v>
      </c>
      <c r="AN79" s="43">
        <f t="shared" si="77"/>
        <v>0</v>
      </c>
      <c r="AO79" s="46" t="e">
        <f t="shared" si="66"/>
        <v>#DIV/0!</v>
      </c>
      <c r="AP79"/>
      <c r="AQ79"/>
      <c r="AR79"/>
      <c r="AS79"/>
      <c r="AT79"/>
      <c r="AU79"/>
      <c r="AV79"/>
    </row>
    <row r="80" spans="1:48" s="6" customFormat="1" x14ac:dyDescent="0.2">
      <c r="A80" s="15" t="s">
        <v>91</v>
      </c>
      <c r="B80" s="11" t="s">
        <v>92</v>
      </c>
      <c r="C80" s="15">
        <v>20</v>
      </c>
      <c r="D80" s="17">
        <v>14</v>
      </c>
      <c r="E80" s="14">
        <f t="shared" si="67"/>
        <v>0.7</v>
      </c>
      <c r="F80" s="15">
        <v>23</v>
      </c>
      <c r="G80" s="17">
        <v>17</v>
      </c>
      <c r="H80" s="14">
        <f>G80/F80</f>
        <v>0.73913043478260865</v>
      </c>
      <c r="I80" s="15">
        <v>19</v>
      </c>
      <c r="J80" s="17">
        <v>11</v>
      </c>
      <c r="K80" s="14">
        <f>J80/I80</f>
        <v>0.57894736842105265</v>
      </c>
      <c r="L80" s="15">
        <v>16</v>
      </c>
      <c r="M80" s="17">
        <v>13</v>
      </c>
      <c r="N80" s="14">
        <f>M80/L80</f>
        <v>0.8125</v>
      </c>
      <c r="O80" s="15">
        <v>18</v>
      </c>
      <c r="P80" s="17">
        <v>10</v>
      </c>
      <c r="Q80" s="14">
        <f>P80/O80</f>
        <v>0.55555555555555558</v>
      </c>
      <c r="R80" s="15">
        <v>10</v>
      </c>
      <c r="S80" s="17">
        <v>5</v>
      </c>
      <c r="T80" s="14">
        <f>S80/R80</f>
        <v>0.5</v>
      </c>
      <c r="U80" s="15">
        <v>21</v>
      </c>
      <c r="V80" s="17">
        <v>17</v>
      </c>
      <c r="W80" s="14">
        <f>V80/U80</f>
        <v>0.80952380952380953</v>
      </c>
      <c r="X80" s="15">
        <v>19</v>
      </c>
      <c r="Y80" s="17">
        <v>15</v>
      </c>
      <c r="Z80" s="14">
        <f>Y80/X80</f>
        <v>0.78947368421052633</v>
      </c>
      <c r="AA80" s="15">
        <v>27</v>
      </c>
      <c r="AB80" s="17">
        <v>16</v>
      </c>
      <c r="AC80" s="14">
        <f>AB80/AA80</f>
        <v>0.59259259259259256</v>
      </c>
      <c r="AD80" s="15">
        <v>22</v>
      </c>
      <c r="AE80" s="17">
        <v>12</v>
      </c>
      <c r="AF80" s="14">
        <f>AE80/AD80</f>
        <v>0.54545454545454541</v>
      </c>
      <c r="AG80" s="15">
        <v>26</v>
      </c>
      <c r="AH80" s="11">
        <v>14</v>
      </c>
      <c r="AI80" s="14">
        <f>AH80/AG80</f>
        <v>0.53846153846153844</v>
      </c>
      <c r="AJ80" s="15">
        <v>11</v>
      </c>
      <c r="AK80" s="17">
        <v>10</v>
      </c>
      <c r="AL80" s="14">
        <f>AK80/AJ80</f>
        <v>0.90909090909090906</v>
      </c>
      <c r="AM80" s="12">
        <f t="shared" si="76"/>
        <v>189</v>
      </c>
      <c r="AN80" s="13">
        <f t="shared" si="77"/>
        <v>123</v>
      </c>
      <c r="AO80" s="14">
        <f t="shared" si="66"/>
        <v>0.65079365079365081</v>
      </c>
      <c r="AP80"/>
      <c r="AQ80"/>
      <c r="AR80"/>
      <c r="AS80"/>
      <c r="AT80"/>
      <c r="AU80"/>
      <c r="AV80"/>
    </row>
    <row r="81" spans="1:73" s="38" customFormat="1" x14ac:dyDescent="0.2">
      <c r="A81" s="33" t="s">
        <v>93</v>
      </c>
      <c r="B81" s="34" t="s">
        <v>94</v>
      </c>
      <c r="C81" s="33"/>
      <c r="D81" s="45"/>
      <c r="E81" s="46"/>
      <c r="F81" s="33"/>
      <c r="G81" s="45"/>
      <c r="H81" s="46"/>
      <c r="I81" s="33"/>
      <c r="J81" s="45"/>
      <c r="K81" s="46"/>
      <c r="L81" s="33">
        <v>2</v>
      </c>
      <c r="M81" s="45">
        <v>2</v>
      </c>
      <c r="N81" s="46">
        <f>M81/L81</f>
        <v>1</v>
      </c>
      <c r="O81" s="33"/>
      <c r="P81" s="45"/>
      <c r="Q81" s="46"/>
      <c r="R81" s="33"/>
      <c r="S81" s="45"/>
      <c r="T81" s="46"/>
      <c r="U81" s="33">
        <v>1</v>
      </c>
      <c r="V81" s="45"/>
      <c r="W81" s="46">
        <f>V81/U81</f>
        <v>0</v>
      </c>
      <c r="X81" s="33"/>
      <c r="Y81" s="45"/>
      <c r="Z81" s="46"/>
      <c r="AA81" s="33"/>
      <c r="AB81" s="45"/>
      <c r="AC81" s="46"/>
      <c r="AD81" s="33"/>
      <c r="AE81" s="45"/>
      <c r="AF81" s="46"/>
      <c r="AG81" s="33">
        <v>2</v>
      </c>
      <c r="AH81" s="34">
        <v>1</v>
      </c>
      <c r="AI81" s="56">
        <f>AH81/AG81</f>
        <v>0.5</v>
      </c>
      <c r="AJ81" s="33"/>
      <c r="AK81" s="45"/>
      <c r="AL81" s="56"/>
      <c r="AM81" s="42">
        <f t="shared" si="76"/>
        <v>5</v>
      </c>
      <c r="AN81" s="43">
        <f t="shared" si="77"/>
        <v>3</v>
      </c>
      <c r="AO81" s="46">
        <f t="shared" si="66"/>
        <v>0.6</v>
      </c>
      <c r="AP81"/>
      <c r="AQ81"/>
      <c r="AR81"/>
      <c r="AS81"/>
      <c r="AT81"/>
      <c r="AU81"/>
      <c r="AV81"/>
    </row>
    <row r="82" spans="1:73" s="6" customFormat="1" x14ac:dyDescent="0.2">
      <c r="A82" s="15" t="s">
        <v>99</v>
      </c>
      <c r="B82" s="11" t="s">
        <v>100</v>
      </c>
      <c r="C82" s="15">
        <v>7</v>
      </c>
      <c r="D82" s="17">
        <v>5</v>
      </c>
      <c r="E82" s="14">
        <f t="shared" si="67"/>
        <v>0.7142857142857143</v>
      </c>
      <c r="F82" s="15">
        <v>4</v>
      </c>
      <c r="G82" s="17">
        <v>3</v>
      </c>
      <c r="H82" s="14">
        <f>G82/F82</f>
        <v>0.75</v>
      </c>
      <c r="I82" s="15">
        <v>2</v>
      </c>
      <c r="J82" s="17">
        <v>2</v>
      </c>
      <c r="K82" s="14">
        <f>J82/I82</f>
        <v>1</v>
      </c>
      <c r="L82" s="15">
        <v>2</v>
      </c>
      <c r="M82" s="17">
        <v>2</v>
      </c>
      <c r="N82" s="14">
        <f>M82/L82</f>
        <v>1</v>
      </c>
      <c r="O82" s="15">
        <v>4</v>
      </c>
      <c r="P82" s="17">
        <v>1</v>
      </c>
      <c r="Q82" s="14">
        <f>P82/O82</f>
        <v>0.25</v>
      </c>
      <c r="R82" s="15">
        <v>2</v>
      </c>
      <c r="S82" s="17">
        <v>2</v>
      </c>
      <c r="T82" s="14">
        <f>S82/R82</f>
        <v>1</v>
      </c>
      <c r="U82" s="15">
        <v>1</v>
      </c>
      <c r="V82" s="17"/>
      <c r="W82" s="14">
        <f>V82/U82</f>
        <v>0</v>
      </c>
      <c r="X82" s="15">
        <v>10</v>
      </c>
      <c r="Y82" s="17">
        <v>7</v>
      </c>
      <c r="Z82" s="14">
        <f>Y82/X82</f>
        <v>0.7</v>
      </c>
      <c r="AA82" s="15">
        <v>5</v>
      </c>
      <c r="AB82" s="17">
        <v>3</v>
      </c>
      <c r="AC82" s="14">
        <f>AB82/AA82</f>
        <v>0.6</v>
      </c>
      <c r="AD82" s="15">
        <v>5</v>
      </c>
      <c r="AE82" s="17">
        <v>5</v>
      </c>
      <c r="AF82" s="14">
        <f>AE82/AD82</f>
        <v>1</v>
      </c>
      <c r="AG82" s="15">
        <v>3</v>
      </c>
      <c r="AH82" s="11">
        <v>3</v>
      </c>
      <c r="AI82" s="14">
        <f>AH82/AG82</f>
        <v>1</v>
      </c>
      <c r="AJ82" s="15">
        <v>4</v>
      </c>
      <c r="AK82" s="17">
        <v>4</v>
      </c>
      <c r="AL82" s="14">
        <f>AK82/AJ82</f>
        <v>1</v>
      </c>
      <c r="AM82" s="12">
        <f t="shared" si="76"/>
        <v>38</v>
      </c>
      <c r="AN82" s="13">
        <f t="shared" si="77"/>
        <v>29</v>
      </c>
      <c r="AO82" s="14">
        <f t="shared" si="66"/>
        <v>0.76315789473684215</v>
      </c>
      <c r="AP82"/>
      <c r="AQ82"/>
      <c r="AR82"/>
      <c r="AS82"/>
      <c r="AT82"/>
      <c r="AU82"/>
      <c r="AV82"/>
    </row>
    <row r="83" spans="1:73" s="6" customFormat="1" hidden="1" x14ac:dyDescent="0.2">
      <c r="A83" s="15" t="s">
        <v>101</v>
      </c>
      <c r="B83" s="11" t="s">
        <v>102</v>
      </c>
      <c r="C83" s="15"/>
      <c r="D83" s="17"/>
      <c r="E83" s="14"/>
      <c r="F83" s="15"/>
      <c r="G83" s="17"/>
      <c r="H83" s="14"/>
      <c r="I83" s="15"/>
      <c r="J83" s="17"/>
      <c r="K83" s="14"/>
      <c r="L83" s="15"/>
      <c r="M83" s="17"/>
      <c r="N83" s="14"/>
      <c r="O83" s="15"/>
      <c r="P83" s="17"/>
      <c r="Q83" s="14"/>
      <c r="R83" s="15"/>
      <c r="S83" s="17"/>
      <c r="T83" s="14"/>
      <c r="U83" s="15"/>
      <c r="V83" s="17"/>
      <c r="W83" s="14"/>
      <c r="X83" s="15"/>
      <c r="Y83" s="17"/>
      <c r="Z83" s="14"/>
      <c r="AA83" s="15"/>
      <c r="AB83" s="17"/>
      <c r="AC83" s="14"/>
      <c r="AD83" s="15"/>
      <c r="AE83" s="17"/>
      <c r="AF83" s="14"/>
      <c r="AG83" s="15"/>
      <c r="AH83" s="11"/>
      <c r="AI83" s="14"/>
      <c r="AJ83" s="15"/>
      <c r="AK83" s="17"/>
      <c r="AL83" s="14"/>
      <c r="AM83" s="42">
        <f t="shared" si="76"/>
        <v>0</v>
      </c>
      <c r="AN83" s="43">
        <f t="shared" si="77"/>
        <v>0</v>
      </c>
      <c r="AO83" s="14" t="e">
        <f t="shared" si="66"/>
        <v>#DIV/0!</v>
      </c>
      <c r="AP83"/>
      <c r="AQ83"/>
      <c r="AR83"/>
      <c r="AS83"/>
      <c r="AT83"/>
      <c r="AU83"/>
      <c r="AV83"/>
    </row>
    <row r="84" spans="1:73" s="38" customFormat="1" hidden="1" x14ac:dyDescent="0.2">
      <c r="A84" s="33" t="s">
        <v>120</v>
      </c>
      <c r="B84" s="34" t="s">
        <v>121</v>
      </c>
      <c r="C84" s="33">
        <v>1</v>
      </c>
      <c r="D84" s="45">
        <v>1</v>
      </c>
      <c r="E84" s="46">
        <f t="shared" si="67"/>
        <v>1</v>
      </c>
      <c r="F84" s="33"/>
      <c r="G84" s="45"/>
      <c r="H84" s="46"/>
      <c r="I84" s="33"/>
      <c r="J84" s="45"/>
      <c r="K84" s="46"/>
      <c r="L84" s="33"/>
      <c r="M84" s="45"/>
      <c r="N84" s="46"/>
      <c r="O84" s="33"/>
      <c r="P84" s="45"/>
      <c r="Q84" s="46"/>
      <c r="R84" s="33"/>
      <c r="S84" s="45"/>
      <c r="T84" s="46"/>
      <c r="U84" s="33"/>
      <c r="V84" s="45"/>
      <c r="W84" s="46"/>
      <c r="X84" s="33"/>
      <c r="Y84" s="45"/>
      <c r="Z84" s="46"/>
      <c r="AA84" s="33"/>
      <c r="AB84" s="45"/>
      <c r="AC84" s="46"/>
      <c r="AD84" s="33"/>
      <c r="AE84" s="45"/>
      <c r="AF84" s="46"/>
      <c r="AG84" s="33"/>
      <c r="AH84" s="34"/>
      <c r="AI84" s="56"/>
      <c r="AJ84" s="33"/>
      <c r="AK84" s="45"/>
      <c r="AL84" s="56"/>
      <c r="AM84" s="42">
        <f t="shared" ref="AM84:AM85" si="78">AD84+AG84+AJ84+I84+L84+O84+R84+U84+X84+AA84</f>
        <v>0</v>
      </c>
      <c r="AN84" s="43">
        <f t="shared" ref="AN84:AN85" si="79">AE84+AH84+AK84+J84+M84+P84+S84+V84+Y84+AB84</f>
        <v>0</v>
      </c>
      <c r="AO84" s="46" t="e">
        <f t="shared" si="66"/>
        <v>#DIV/0!</v>
      </c>
      <c r="AP84"/>
      <c r="AQ84"/>
      <c r="AR84"/>
      <c r="AS84"/>
      <c r="AT84"/>
      <c r="AU84"/>
      <c r="AV84"/>
    </row>
    <row r="85" spans="1:73" s="38" customFormat="1" x14ac:dyDescent="0.2">
      <c r="A85" s="33" t="s">
        <v>122</v>
      </c>
      <c r="B85" s="34" t="s">
        <v>123</v>
      </c>
      <c r="C85" s="33"/>
      <c r="D85" s="64"/>
      <c r="E85" s="63"/>
      <c r="F85" s="33"/>
      <c r="G85" s="64"/>
      <c r="H85" s="63"/>
      <c r="I85" s="33"/>
      <c r="J85" s="64"/>
      <c r="K85" s="63"/>
      <c r="L85" s="33"/>
      <c r="M85" s="64"/>
      <c r="N85" s="63"/>
      <c r="O85" s="33"/>
      <c r="P85" s="64"/>
      <c r="Q85" s="63"/>
      <c r="R85" s="33">
        <v>1</v>
      </c>
      <c r="S85" s="64">
        <v>1</v>
      </c>
      <c r="T85" s="63">
        <f>S85/R85</f>
        <v>1</v>
      </c>
      <c r="U85" s="33"/>
      <c r="V85" s="64"/>
      <c r="W85" s="63"/>
      <c r="X85" s="33"/>
      <c r="Y85" s="64"/>
      <c r="Z85" s="63"/>
      <c r="AA85" s="33"/>
      <c r="AB85" s="64"/>
      <c r="AC85" s="63"/>
      <c r="AD85" s="33">
        <v>1</v>
      </c>
      <c r="AE85" s="64">
        <v>1</v>
      </c>
      <c r="AF85" s="63">
        <f>AE85/AD85</f>
        <v>1</v>
      </c>
      <c r="AG85" s="33"/>
      <c r="AH85" s="64"/>
      <c r="AI85" s="63"/>
      <c r="AJ85" s="33"/>
      <c r="AK85" s="64"/>
      <c r="AL85" s="63"/>
      <c r="AM85" s="42">
        <f t="shared" si="78"/>
        <v>2</v>
      </c>
      <c r="AN85" s="43">
        <f t="shared" si="79"/>
        <v>2</v>
      </c>
      <c r="AO85" s="63">
        <f t="shared" si="66"/>
        <v>1</v>
      </c>
    </row>
    <row r="86" spans="1:73" s="38" customFormat="1" hidden="1" x14ac:dyDescent="0.2">
      <c r="A86" s="33" t="s">
        <v>124</v>
      </c>
      <c r="B86" s="34" t="s">
        <v>125</v>
      </c>
      <c r="C86" s="33">
        <v>1</v>
      </c>
      <c r="D86" s="45">
        <v>1</v>
      </c>
      <c r="E86" s="46">
        <f t="shared" si="67"/>
        <v>1</v>
      </c>
      <c r="F86" s="33">
        <v>1</v>
      </c>
      <c r="G86" s="45">
        <v>1</v>
      </c>
      <c r="H86" s="46">
        <f>G86/F86</f>
        <v>1</v>
      </c>
      <c r="I86" s="33"/>
      <c r="J86" s="45"/>
      <c r="K86" s="46"/>
      <c r="L86" s="33"/>
      <c r="M86" s="45"/>
      <c r="N86" s="46"/>
      <c r="O86" s="33"/>
      <c r="P86" s="45"/>
      <c r="Q86" s="46"/>
      <c r="R86" s="33"/>
      <c r="S86" s="45"/>
      <c r="T86" s="46"/>
      <c r="U86" s="33"/>
      <c r="V86" s="45"/>
      <c r="W86" s="46"/>
      <c r="X86" s="33"/>
      <c r="Y86" s="45"/>
      <c r="Z86" s="46"/>
      <c r="AA86" s="33"/>
      <c r="AB86" s="45"/>
      <c r="AC86" s="46"/>
      <c r="AD86" s="33"/>
      <c r="AE86" s="45"/>
      <c r="AF86" s="46"/>
      <c r="AG86" s="33"/>
      <c r="AH86" s="45"/>
      <c r="AI86" s="56"/>
      <c r="AJ86" s="33"/>
      <c r="AK86" s="45"/>
      <c r="AL86" s="56"/>
      <c r="AM86" s="42">
        <f t="shared" ref="AM86" si="80">AD86+AG86+AJ86+I86+L86+O86+R86+U86+X86+AA86</f>
        <v>0</v>
      </c>
      <c r="AN86" s="43">
        <f t="shared" ref="AN86" si="81">AE86+AH86+AK86+J86+M86+P86+S86+V86+Y86+AB86</f>
        <v>0</v>
      </c>
      <c r="AO86" s="46" t="e">
        <f t="shared" si="66"/>
        <v>#DIV/0!</v>
      </c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</row>
    <row r="87" spans="1:73" s="6" customFormat="1" ht="13.5" thickBot="1" x14ac:dyDescent="0.25">
      <c r="A87" s="15" t="s">
        <v>103</v>
      </c>
      <c r="B87" s="11" t="s">
        <v>104</v>
      </c>
      <c r="C87" s="15">
        <v>1</v>
      </c>
      <c r="D87" s="17"/>
      <c r="E87" s="14">
        <f t="shared" si="67"/>
        <v>0</v>
      </c>
      <c r="F87" s="15"/>
      <c r="G87" s="17"/>
      <c r="H87" s="14"/>
      <c r="I87" s="15"/>
      <c r="J87" s="17"/>
      <c r="K87" s="14"/>
      <c r="L87" s="15"/>
      <c r="M87" s="17"/>
      <c r="N87" s="14"/>
      <c r="O87" s="15"/>
      <c r="P87" s="17"/>
      <c r="Q87" s="14"/>
      <c r="R87" s="15">
        <v>1</v>
      </c>
      <c r="S87" s="17">
        <v>1</v>
      </c>
      <c r="T87" s="14">
        <f>S87/R87</f>
        <v>1</v>
      </c>
      <c r="U87" s="15"/>
      <c r="V87" s="17"/>
      <c r="W87" s="14"/>
      <c r="X87" s="15"/>
      <c r="Y87" s="17"/>
      <c r="Z87" s="14"/>
      <c r="AA87" s="15"/>
      <c r="AB87" s="17"/>
      <c r="AC87" s="14"/>
      <c r="AD87" s="15">
        <v>1</v>
      </c>
      <c r="AE87" s="17">
        <v>1</v>
      </c>
      <c r="AF87" s="14">
        <f>AE87/AD87</f>
        <v>1</v>
      </c>
      <c r="AG87" s="15"/>
      <c r="AH87" s="17"/>
      <c r="AI87" s="14"/>
      <c r="AJ87" s="15"/>
      <c r="AK87" s="17"/>
      <c r="AL87" s="14"/>
      <c r="AM87" s="12">
        <f t="shared" ref="AM87" si="82">AD87+AG87+AJ87+I87+L87+O87+R87+U87+X87+AA87</f>
        <v>2</v>
      </c>
      <c r="AN87" s="13">
        <f t="shared" ref="AN87" si="83">AE87+AH87+AK87+J87+M87+P87+S87+V87+Y87+AB87</f>
        <v>2</v>
      </c>
      <c r="AO87" s="14">
        <f t="shared" si="66"/>
        <v>1</v>
      </c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</row>
    <row r="88" spans="1:73" s="19" customFormat="1" ht="13.5" thickBot="1" x14ac:dyDescent="0.25">
      <c r="A88" s="18" t="s">
        <v>0</v>
      </c>
      <c r="C88" s="18">
        <f>SUM(C64:C87)</f>
        <v>129</v>
      </c>
      <c r="D88" s="19">
        <f>SUM(D64:D87)</f>
        <v>95</v>
      </c>
      <c r="E88" s="20">
        <f>D88/C88</f>
        <v>0.73643410852713176</v>
      </c>
      <c r="F88" s="18">
        <f>SUM(F64:F87)</f>
        <v>122</v>
      </c>
      <c r="G88" s="19">
        <f>SUM(G64:G87)</f>
        <v>79</v>
      </c>
      <c r="H88" s="20">
        <f>G88/F88</f>
        <v>0.64754098360655743</v>
      </c>
      <c r="I88" s="18">
        <f>SUM(I64:I87)</f>
        <v>123</v>
      </c>
      <c r="J88" s="19">
        <f>SUM(J64:J87)</f>
        <v>74</v>
      </c>
      <c r="K88" s="20">
        <f>J88/I88</f>
        <v>0.60162601626016265</v>
      </c>
      <c r="L88" s="18">
        <f>SUM(L64:L87)</f>
        <v>124</v>
      </c>
      <c r="M88" s="19">
        <f>SUM(M64:M87)</f>
        <v>86</v>
      </c>
      <c r="N88" s="20">
        <f>M88/L88</f>
        <v>0.69354838709677424</v>
      </c>
      <c r="O88" s="18">
        <f>SUM(O64:O87)</f>
        <v>103</v>
      </c>
      <c r="P88" s="19">
        <f>SUM(P64:P87)</f>
        <v>60</v>
      </c>
      <c r="Q88" s="20">
        <f>P88/O88</f>
        <v>0.58252427184466016</v>
      </c>
      <c r="R88" s="18">
        <f>SUM(R64:R87)</f>
        <v>77</v>
      </c>
      <c r="S88" s="19">
        <f>SUM(S64:S87)</f>
        <v>43</v>
      </c>
      <c r="T88" s="20">
        <f>S88/R88</f>
        <v>0.55844155844155841</v>
      </c>
      <c r="U88" s="18">
        <f>SUM(U64:U87)</f>
        <v>97</v>
      </c>
      <c r="V88" s="19">
        <f>SUM(V64:V87)</f>
        <v>72</v>
      </c>
      <c r="W88" s="20">
        <f>V88/U88</f>
        <v>0.74226804123711343</v>
      </c>
      <c r="X88" s="18">
        <f>SUM(X64:X87)</f>
        <v>99</v>
      </c>
      <c r="Y88" s="19">
        <f>SUM(Y64:Y87)</f>
        <v>64</v>
      </c>
      <c r="Z88" s="20">
        <f>Y88/X88</f>
        <v>0.64646464646464652</v>
      </c>
      <c r="AA88" s="18">
        <f>SUM(AA64:AA87)</f>
        <v>93</v>
      </c>
      <c r="AB88" s="19">
        <f>SUM(AB64:AB87)</f>
        <v>54</v>
      </c>
      <c r="AC88" s="20">
        <f>AB88/AA88</f>
        <v>0.58064516129032262</v>
      </c>
      <c r="AD88" s="18">
        <f>SUM(AD64:AD87)</f>
        <v>102</v>
      </c>
      <c r="AE88" s="19">
        <f>SUM(AE64:AE87)</f>
        <v>66</v>
      </c>
      <c r="AF88" s="20">
        <f>AE88/AD88</f>
        <v>0.6470588235294118</v>
      </c>
      <c r="AG88" s="18">
        <f>SUM(AG64:AG87)</f>
        <v>97</v>
      </c>
      <c r="AH88" s="19">
        <f>SUM(AH64:AH87)</f>
        <v>64</v>
      </c>
      <c r="AI88" s="20">
        <f>AH88/AG88</f>
        <v>0.65979381443298968</v>
      </c>
      <c r="AJ88" s="18">
        <f>SUM(AJ64:AJ87)</f>
        <v>66</v>
      </c>
      <c r="AK88" s="69">
        <f>SUM(AK64:AK87)</f>
        <v>37</v>
      </c>
      <c r="AL88" s="20">
        <f>AK88/AJ88</f>
        <v>0.56060606060606055</v>
      </c>
      <c r="AM88" s="21">
        <f>AJ88+AG88+I88+L88+O88+R88+U88+X88+AA88+AD88</f>
        <v>981</v>
      </c>
      <c r="AN88" s="22">
        <f>AH88+AK88+J88+M88+P88+S88+V88+Y88+AB88+AE88</f>
        <v>620</v>
      </c>
      <c r="AO88" s="20">
        <f>AN88/AM88</f>
        <v>0.63200815494393481</v>
      </c>
      <c r="AP88" s="68">
        <f>AM64+AM65+AM67+AM71+AM73+AM74+AM76+AM78+AM80+AM81+AM82+AM85+AM87</f>
        <v>981</v>
      </c>
      <c r="AQ88" s="68">
        <f>AN64+AN65+AN67+AN71+AN73+AN74+AN76+AN78+AN80+AN81+AN82+AN85+AN87</f>
        <v>620</v>
      </c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</row>
    <row r="89" spans="1:73" s="28" customFormat="1" x14ac:dyDescent="0.2">
      <c r="A89" t="s">
        <v>134</v>
      </c>
      <c r="E89" s="29"/>
      <c r="H89" s="29"/>
      <c r="K89" s="29"/>
      <c r="N89" s="29"/>
      <c r="Q89" s="29"/>
      <c r="T89" s="29"/>
      <c r="W89" s="29"/>
      <c r="Z89" s="29"/>
      <c r="AC89" s="29"/>
      <c r="AF89" s="29"/>
      <c r="AI89" s="29"/>
      <c r="AL89" s="29"/>
      <c r="AO89" s="2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</row>
    <row r="90" spans="1:73" ht="13.5" thickBot="1" x14ac:dyDescent="0.25">
      <c r="C90" s="10"/>
      <c r="D90" s="10"/>
      <c r="E90" s="10"/>
      <c r="F90" s="10"/>
      <c r="G90" s="10"/>
      <c r="H90" s="10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BL90" s="6"/>
      <c r="BM90" s="6"/>
      <c r="BN90" s="6"/>
      <c r="BO90" s="6"/>
      <c r="BP90" s="6"/>
      <c r="BQ90" s="6"/>
      <c r="BR90" s="6"/>
      <c r="BS90" s="6"/>
      <c r="BT90" s="6"/>
      <c r="BU90" s="6"/>
    </row>
    <row r="91" spans="1:73" x14ac:dyDescent="0.2">
      <c r="A91" s="1"/>
      <c r="B91" s="2"/>
      <c r="C91" s="72">
        <v>1999</v>
      </c>
      <c r="D91" s="73"/>
      <c r="E91" s="74"/>
      <c r="F91" s="72">
        <v>2000</v>
      </c>
      <c r="G91" s="73"/>
      <c r="H91" s="74"/>
      <c r="I91" s="72">
        <v>2001</v>
      </c>
      <c r="J91" s="73"/>
      <c r="K91" s="74"/>
      <c r="L91" s="72">
        <v>2002</v>
      </c>
      <c r="M91" s="73"/>
      <c r="N91" s="74"/>
      <c r="O91" s="72">
        <v>2003</v>
      </c>
      <c r="P91" s="73"/>
      <c r="Q91" s="74"/>
      <c r="R91" s="72">
        <v>2004</v>
      </c>
      <c r="S91" s="73"/>
      <c r="T91" s="74"/>
      <c r="U91" s="72">
        <v>2005</v>
      </c>
      <c r="V91" s="73"/>
      <c r="W91" s="74"/>
      <c r="X91" s="72">
        <v>2006</v>
      </c>
      <c r="Y91" s="73"/>
      <c r="Z91" s="74"/>
      <c r="AA91" s="72">
        <v>2007</v>
      </c>
      <c r="AB91" s="73"/>
      <c r="AC91" s="74"/>
      <c r="AD91" s="72">
        <v>2008</v>
      </c>
      <c r="AE91" s="73"/>
      <c r="AF91" s="74"/>
      <c r="AG91" s="72">
        <v>2009</v>
      </c>
      <c r="AH91" s="73"/>
      <c r="AI91" s="74"/>
      <c r="AJ91" s="72">
        <v>2010</v>
      </c>
      <c r="AK91" s="73"/>
      <c r="AL91" s="74"/>
      <c r="AM91" s="75" t="s">
        <v>126</v>
      </c>
      <c r="AN91" s="76"/>
      <c r="AO91" s="77"/>
    </row>
    <row r="92" spans="1:73" x14ac:dyDescent="0.2">
      <c r="A92" s="3"/>
      <c r="B92" s="4"/>
      <c r="C92" s="5" t="s">
        <v>0</v>
      </c>
      <c r="D92" s="70" t="s">
        <v>1</v>
      </c>
      <c r="E92" s="71"/>
      <c r="F92" s="5" t="s">
        <v>0</v>
      </c>
      <c r="G92" s="70" t="s">
        <v>1</v>
      </c>
      <c r="H92" s="71"/>
      <c r="I92" s="5" t="s">
        <v>0</v>
      </c>
      <c r="J92" s="70" t="s">
        <v>1</v>
      </c>
      <c r="K92" s="71"/>
      <c r="L92" s="5" t="s">
        <v>0</v>
      </c>
      <c r="M92" s="70" t="s">
        <v>1</v>
      </c>
      <c r="N92" s="71"/>
      <c r="O92" s="5" t="s">
        <v>0</v>
      </c>
      <c r="P92" s="70" t="s">
        <v>1</v>
      </c>
      <c r="Q92" s="71"/>
      <c r="R92" s="5" t="s">
        <v>0</v>
      </c>
      <c r="S92" s="70" t="s">
        <v>1</v>
      </c>
      <c r="T92" s="71"/>
      <c r="U92" s="5" t="s">
        <v>0</v>
      </c>
      <c r="V92" s="70" t="s">
        <v>1</v>
      </c>
      <c r="W92" s="71"/>
      <c r="X92" s="5" t="s">
        <v>0</v>
      </c>
      <c r="Y92" s="70" t="s">
        <v>1</v>
      </c>
      <c r="Z92" s="71"/>
      <c r="AA92" s="5" t="s">
        <v>0</v>
      </c>
      <c r="AB92" s="70" t="s">
        <v>1</v>
      </c>
      <c r="AC92" s="71"/>
      <c r="AD92" s="5" t="s">
        <v>0</v>
      </c>
      <c r="AE92" s="70" t="s">
        <v>1</v>
      </c>
      <c r="AF92" s="71"/>
      <c r="AG92" s="5" t="s">
        <v>0</v>
      </c>
      <c r="AH92" s="70" t="s">
        <v>1</v>
      </c>
      <c r="AI92" s="71"/>
      <c r="AJ92" s="5" t="s">
        <v>0</v>
      </c>
      <c r="AK92" s="70" t="s">
        <v>1</v>
      </c>
      <c r="AL92" s="71"/>
      <c r="AM92" s="5" t="s">
        <v>0</v>
      </c>
      <c r="AN92" s="70" t="s">
        <v>1</v>
      </c>
      <c r="AO92" s="71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</row>
    <row r="93" spans="1:73" ht="13.5" thickBot="1" x14ac:dyDescent="0.25">
      <c r="A93" s="7"/>
      <c r="B93" s="8"/>
      <c r="C93" s="7"/>
      <c r="D93" s="8" t="s">
        <v>2</v>
      </c>
      <c r="E93" s="9" t="s">
        <v>3</v>
      </c>
      <c r="F93" s="7"/>
      <c r="G93" s="8" t="s">
        <v>2</v>
      </c>
      <c r="H93" s="9" t="s">
        <v>3</v>
      </c>
      <c r="I93" s="7"/>
      <c r="J93" s="8" t="s">
        <v>2</v>
      </c>
      <c r="K93" s="9" t="s">
        <v>3</v>
      </c>
      <c r="L93" s="7"/>
      <c r="M93" s="8" t="s">
        <v>2</v>
      </c>
      <c r="N93" s="9" t="s">
        <v>3</v>
      </c>
      <c r="O93" s="7"/>
      <c r="P93" s="8" t="s">
        <v>2</v>
      </c>
      <c r="Q93" s="9" t="s">
        <v>3</v>
      </c>
      <c r="R93" s="7"/>
      <c r="S93" s="8" t="s">
        <v>2</v>
      </c>
      <c r="T93" s="9" t="s">
        <v>3</v>
      </c>
      <c r="U93" s="7"/>
      <c r="V93" s="8" t="s">
        <v>2</v>
      </c>
      <c r="W93" s="9" t="s">
        <v>3</v>
      </c>
      <c r="X93" s="7"/>
      <c r="Y93" s="8" t="s">
        <v>2</v>
      </c>
      <c r="Z93" s="9" t="s">
        <v>3</v>
      </c>
      <c r="AA93" s="7"/>
      <c r="AB93" s="8" t="s">
        <v>2</v>
      </c>
      <c r="AC93" s="9" t="s">
        <v>3</v>
      </c>
      <c r="AD93" s="7"/>
      <c r="AE93" s="8" t="s">
        <v>2</v>
      </c>
      <c r="AF93" s="9" t="s">
        <v>3</v>
      </c>
      <c r="AG93" s="7"/>
      <c r="AH93" s="8" t="s">
        <v>2</v>
      </c>
      <c r="AI93" s="9" t="s">
        <v>3</v>
      </c>
      <c r="AJ93" s="7"/>
      <c r="AK93" s="8" t="s">
        <v>2</v>
      </c>
      <c r="AL93" s="9" t="s">
        <v>3</v>
      </c>
      <c r="AM93" s="7"/>
      <c r="AN93" s="8" t="s">
        <v>2</v>
      </c>
      <c r="AO93" s="9" t="s">
        <v>3</v>
      </c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</row>
    <row r="94" spans="1:73" s="38" customFormat="1" x14ac:dyDescent="0.2">
      <c r="A94" s="59" t="s">
        <v>127</v>
      </c>
      <c r="B94" s="60"/>
      <c r="C94" s="59"/>
      <c r="D94" s="60"/>
      <c r="E94" s="61"/>
      <c r="F94" s="59"/>
      <c r="G94" s="60"/>
      <c r="H94" s="61"/>
      <c r="I94" s="59"/>
      <c r="J94" s="60"/>
      <c r="K94" s="61"/>
      <c r="L94" s="59"/>
      <c r="M94" s="60"/>
      <c r="N94" s="61"/>
      <c r="O94" s="59"/>
      <c r="P94" s="60"/>
      <c r="Q94" s="61"/>
      <c r="R94" s="59"/>
      <c r="S94" s="60"/>
      <c r="T94" s="61"/>
      <c r="U94" s="59"/>
      <c r="V94" s="60"/>
      <c r="W94" s="61"/>
      <c r="X94" s="59"/>
      <c r="Y94" s="60"/>
      <c r="Z94" s="61"/>
      <c r="AA94" s="59"/>
      <c r="AB94" s="60"/>
      <c r="AC94" s="61"/>
      <c r="AD94" s="59"/>
      <c r="AE94" s="60"/>
      <c r="AF94" s="61"/>
      <c r="AG94" s="59"/>
      <c r="AH94" s="60"/>
      <c r="AI94" s="61"/>
      <c r="AJ94" s="59"/>
      <c r="AK94" s="60"/>
      <c r="AL94" s="61"/>
      <c r="AM94" s="59"/>
      <c r="AN94" s="60"/>
      <c r="AO94" s="61"/>
    </row>
    <row r="95" spans="1:73" s="53" customFormat="1" x14ac:dyDescent="0.2">
      <c r="A95" s="58" t="s">
        <v>128</v>
      </c>
      <c r="B95" s="49" t="s">
        <v>5</v>
      </c>
      <c r="C95" s="48">
        <f>C5+C64</f>
        <v>262</v>
      </c>
      <c r="D95" s="49">
        <f>D5+D64</f>
        <v>164</v>
      </c>
      <c r="E95" s="52">
        <f>D95/C95</f>
        <v>0.62595419847328249</v>
      </c>
      <c r="F95" s="48">
        <f>F5+F64</f>
        <v>311</v>
      </c>
      <c r="G95" s="49">
        <f>G5+G64</f>
        <v>190</v>
      </c>
      <c r="H95" s="52">
        <f>G95/F95</f>
        <v>0.61093247588424437</v>
      </c>
      <c r="I95" s="50">
        <f>I5+I64</f>
        <v>291</v>
      </c>
      <c r="J95" s="51">
        <f>J5+J64</f>
        <v>175</v>
      </c>
      <c r="K95" s="52">
        <f>J95/I95</f>
        <v>0.60137457044673537</v>
      </c>
      <c r="L95" s="50">
        <f>L5+L64</f>
        <v>374</v>
      </c>
      <c r="M95" s="51">
        <f>M5+M64</f>
        <v>233</v>
      </c>
      <c r="N95" s="52">
        <f>M95/L95</f>
        <v>0.62299465240641716</v>
      </c>
      <c r="O95" s="50">
        <f>O5+O64</f>
        <v>386</v>
      </c>
      <c r="P95" s="51">
        <f>P5+P64</f>
        <v>212</v>
      </c>
      <c r="Q95" s="52">
        <f>P95/O95</f>
        <v>0.54922279792746109</v>
      </c>
      <c r="R95" s="50">
        <f>R5+R64</f>
        <v>386</v>
      </c>
      <c r="S95" s="51">
        <f>S5+S64</f>
        <v>215</v>
      </c>
      <c r="T95" s="52">
        <f>S95/R95</f>
        <v>0.55699481865284972</v>
      </c>
      <c r="U95" s="50">
        <f>U5+U64</f>
        <v>461</v>
      </c>
      <c r="V95" s="51">
        <f>V5+V64</f>
        <v>278</v>
      </c>
      <c r="W95" s="52">
        <f>V95/U95</f>
        <v>0.60303687635574832</v>
      </c>
      <c r="X95" s="50">
        <f>X5+X64</f>
        <v>339</v>
      </c>
      <c r="Y95" s="51">
        <f>Y5+Y64</f>
        <v>193</v>
      </c>
      <c r="Z95" s="52">
        <f>Y95/X95</f>
        <v>0.56932153392330387</v>
      </c>
      <c r="AA95" s="50">
        <f>AA5+AA64</f>
        <v>432</v>
      </c>
      <c r="AB95" s="51">
        <f>AB5+AB64</f>
        <v>206</v>
      </c>
      <c r="AC95" s="52">
        <f>AB95/AA95</f>
        <v>0.47685185185185186</v>
      </c>
      <c r="AD95" s="50">
        <f>AD5+AD64</f>
        <v>455</v>
      </c>
      <c r="AE95" s="51">
        <f>AE5+AE64</f>
        <v>248</v>
      </c>
      <c r="AF95" s="52">
        <f>AE95/AD95</f>
        <v>0.54505494505494501</v>
      </c>
      <c r="AG95" s="50">
        <f>AG5+AG64</f>
        <v>441</v>
      </c>
      <c r="AH95" s="51">
        <f>AH5+AH64</f>
        <v>252</v>
      </c>
      <c r="AI95" s="57">
        <f>AH95/AG95</f>
        <v>0.5714285714285714</v>
      </c>
      <c r="AJ95" s="50">
        <f>AJ5+AJ64</f>
        <v>382</v>
      </c>
      <c r="AK95" s="51">
        <f>AK5+AK64</f>
        <v>190</v>
      </c>
      <c r="AL95" s="57">
        <f>AK95/AJ95</f>
        <v>0.49738219895287961</v>
      </c>
      <c r="AM95" s="54">
        <f>AD95+AG95+AJ95+I95+L95+O95+R95+U95+X95+AA95</f>
        <v>3947</v>
      </c>
      <c r="AN95" s="55">
        <f>AE95+AH95+AK95+J95+M95+P95+S95+V95+Y95+AB95</f>
        <v>2202</v>
      </c>
      <c r="AO95" s="52">
        <f t="shared" ref="AO95:AO141" si="84">AN95/AM95</f>
        <v>0.55789206992652651</v>
      </c>
    </row>
    <row r="96" spans="1:73" s="38" customFormat="1" x14ac:dyDescent="0.2">
      <c r="A96" s="33" t="s">
        <v>6</v>
      </c>
      <c r="B96" s="34" t="s">
        <v>7</v>
      </c>
      <c r="C96" s="33">
        <f t="shared" ref="C96:D102" si="85">C6</f>
        <v>1</v>
      </c>
      <c r="D96" s="34">
        <f t="shared" si="85"/>
        <v>0</v>
      </c>
      <c r="E96" s="56">
        <f t="shared" ref="E96:E105" si="86">D96/C96</f>
        <v>0</v>
      </c>
      <c r="F96" s="33">
        <f>F6</f>
        <v>1</v>
      </c>
      <c r="G96" s="34">
        <f>G6</f>
        <v>1</v>
      </c>
      <c r="H96" s="56">
        <f>G96/F96</f>
        <v>1</v>
      </c>
      <c r="I96" s="33">
        <f>I6</f>
        <v>1</v>
      </c>
      <c r="J96" s="34">
        <f>J6</f>
        <v>0</v>
      </c>
      <c r="K96" s="56">
        <f>J96/I96</f>
        <v>0</v>
      </c>
      <c r="L96" s="33">
        <f>L6</f>
        <v>2</v>
      </c>
      <c r="M96" s="34">
        <f>M6</f>
        <v>1</v>
      </c>
      <c r="N96" s="56">
        <f>M96/L96</f>
        <v>0.5</v>
      </c>
      <c r="O96" s="33">
        <f>O6</f>
        <v>2</v>
      </c>
      <c r="P96" s="34">
        <f>P6</f>
        <v>0</v>
      </c>
      <c r="Q96" s="56">
        <f>P96/O96</f>
        <v>0</v>
      </c>
      <c r="R96" s="33">
        <f>R6</f>
        <v>1</v>
      </c>
      <c r="S96" s="34">
        <f>S6</f>
        <v>0</v>
      </c>
      <c r="T96" s="56">
        <f>S96/R96</f>
        <v>0</v>
      </c>
      <c r="U96" s="33">
        <f>U6</f>
        <v>3</v>
      </c>
      <c r="V96" s="34">
        <f>V6</f>
        <v>3</v>
      </c>
      <c r="W96" s="56">
        <f>V96/U96</f>
        <v>1</v>
      </c>
      <c r="X96" s="33">
        <f>X6</f>
        <v>10</v>
      </c>
      <c r="Y96" s="34">
        <f>Y6</f>
        <v>5</v>
      </c>
      <c r="Z96" s="56">
        <f>Y96/X96</f>
        <v>0.5</v>
      </c>
      <c r="AA96" s="33">
        <f>AA6</f>
        <v>7</v>
      </c>
      <c r="AB96" s="34">
        <f>AB6</f>
        <v>1</v>
      </c>
      <c r="AC96" s="56">
        <f>AB96/AA96</f>
        <v>0.14285714285714285</v>
      </c>
      <c r="AD96" s="33">
        <f>AD6</f>
        <v>5</v>
      </c>
      <c r="AE96" s="34">
        <f>AE6</f>
        <v>2</v>
      </c>
      <c r="AF96" s="56">
        <f>AE96/AD96</f>
        <v>0.4</v>
      </c>
      <c r="AG96" s="33">
        <f>AG6</f>
        <v>15</v>
      </c>
      <c r="AH96" s="34">
        <f>AH6</f>
        <v>13</v>
      </c>
      <c r="AI96" s="56">
        <f>AH96/AG96</f>
        <v>0.8666666666666667</v>
      </c>
      <c r="AJ96" s="33">
        <f>AJ6</f>
        <v>9</v>
      </c>
      <c r="AK96" s="34">
        <f>AK6</f>
        <v>5</v>
      </c>
      <c r="AL96" s="56">
        <f>AK96/AJ96</f>
        <v>0.55555555555555558</v>
      </c>
      <c r="AM96" s="42">
        <f>AD96+AJ96+AG96+I96+L96+O96+R96+U96+X96+AA96</f>
        <v>55</v>
      </c>
      <c r="AN96" s="43">
        <f>AE96+AH96+AK96+J96+M96+P96+S96+V96+Y96+AB96</f>
        <v>30</v>
      </c>
      <c r="AO96" s="46">
        <f t="shared" si="84"/>
        <v>0.54545454545454541</v>
      </c>
    </row>
    <row r="97" spans="1:42" s="53" customFormat="1" x14ac:dyDescent="0.2">
      <c r="A97" s="48" t="s">
        <v>8</v>
      </c>
      <c r="B97" s="49" t="s">
        <v>9</v>
      </c>
      <c r="C97" s="48">
        <f t="shared" si="85"/>
        <v>1</v>
      </c>
      <c r="D97" s="49">
        <f t="shared" si="85"/>
        <v>1</v>
      </c>
      <c r="E97" s="52">
        <f t="shared" si="86"/>
        <v>1</v>
      </c>
      <c r="F97" s="48"/>
      <c r="G97" s="49"/>
      <c r="H97" s="52"/>
      <c r="I97" s="48"/>
      <c r="J97" s="49"/>
      <c r="K97" s="52"/>
      <c r="L97" s="48">
        <f>L7</f>
        <v>1</v>
      </c>
      <c r="M97" s="49">
        <f>M7</f>
        <v>0</v>
      </c>
      <c r="N97" s="52">
        <f>M97/L97</f>
        <v>0</v>
      </c>
      <c r="O97" s="48">
        <f>O7</f>
        <v>3</v>
      </c>
      <c r="P97" s="49">
        <f>P7</f>
        <v>3</v>
      </c>
      <c r="Q97" s="52">
        <f>P97/O97</f>
        <v>1</v>
      </c>
      <c r="R97" s="48">
        <f>R7</f>
        <v>2</v>
      </c>
      <c r="S97" s="49">
        <f>S7</f>
        <v>0</v>
      </c>
      <c r="T97" s="52">
        <f>S97/R97</f>
        <v>0</v>
      </c>
      <c r="U97" s="48">
        <f>U7</f>
        <v>3</v>
      </c>
      <c r="V97" s="49">
        <f>V7</f>
        <v>3</v>
      </c>
      <c r="W97" s="52">
        <f>V97/U97</f>
        <v>1</v>
      </c>
      <c r="X97" s="48">
        <f>X7</f>
        <v>5</v>
      </c>
      <c r="Y97" s="49">
        <f>Y7</f>
        <v>2</v>
      </c>
      <c r="Z97" s="52">
        <f>Y97/X97</f>
        <v>0.4</v>
      </c>
      <c r="AA97" s="48">
        <f>AA7</f>
        <v>4</v>
      </c>
      <c r="AB97" s="49">
        <f>AB7</f>
        <v>2</v>
      </c>
      <c r="AC97" s="52">
        <f>AB97/AA97</f>
        <v>0.5</v>
      </c>
      <c r="AD97" s="48">
        <f>AD7</f>
        <v>4</v>
      </c>
      <c r="AE97" s="49">
        <f>AE7</f>
        <v>3</v>
      </c>
      <c r="AF97" s="52">
        <f>AE97/AD97</f>
        <v>0.75</v>
      </c>
      <c r="AG97" s="48">
        <f>AG7</f>
        <v>14</v>
      </c>
      <c r="AH97" s="49">
        <f>AH7</f>
        <v>6</v>
      </c>
      <c r="AI97" s="57">
        <f>AH97/AG97</f>
        <v>0.42857142857142855</v>
      </c>
      <c r="AJ97" s="48">
        <f>AJ7</f>
        <v>3</v>
      </c>
      <c r="AK97" s="49">
        <f>AK7</f>
        <v>2</v>
      </c>
      <c r="AL97" s="57">
        <f>AK97/AJ97</f>
        <v>0.66666666666666663</v>
      </c>
      <c r="AM97" s="54">
        <f t="shared" ref="AM97" si="87">AD97+AG97+AJ97+I97+L97+O97+R97+U97+X97+AA97</f>
        <v>39</v>
      </c>
      <c r="AN97" s="55">
        <f t="shared" ref="AN97:AN139" si="88">AE97+AH97+AK97+J97+M97+P97+S97+V97+Y97+AB97</f>
        <v>21</v>
      </c>
      <c r="AO97" s="52">
        <f t="shared" si="84"/>
        <v>0.53846153846153844</v>
      </c>
    </row>
    <row r="98" spans="1:42" s="38" customFormat="1" hidden="1" x14ac:dyDescent="0.2">
      <c r="A98" s="33" t="s">
        <v>10</v>
      </c>
      <c r="B98" s="34" t="s">
        <v>11</v>
      </c>
      <c r="C98" s="33">
        <f t="shared" si="85"/>
        <v>1</v>
      </c>
      <c r="D98" s="34">
        <f t="shared" si="85"/>
        <v>1</v>
      </c>
      <c r="E98" s="56">
        <f t="shared" si="86"/>
        <v>1</v>
      </c>
      <c r="F98" s="33"/>
      <c r="G98" s="34"/>
      <c r="H98" s="56"/>
      <c r="I98" s="33"/>
      <c r="J98" s="34"/>
      <c r="K98" s="56"/>
      <c r="L98" s="33"/>
      <c r="M98" s="34"/>
      <c r="N98" s="56"/>
      <c r="O98" s="33"/>
      <c r="P98" s="34"/>
      <c r="Q98" s="56"/>
      <c r="R98" s="33"/>
      <c r="S98" s="34"/>
      <c r="T98" s="56"/>
      <c r="U98" s="33"/>
      <c r="V98" s="34"/>
      <c r="W98" s="56"/>
      <c r="X98" s="33"/>
      <c r="Y98" s="34"/>
      <c r="Z98" s="56"/>
      <c r="AA98" s="33"/>
      <c r="AB98" s="34"/>
      <c r="AC98" s="56"/>
      <c r="AD98" s="33"/>
      <c r="AE98" s="34"/>
      <c r="AF98" s="56"/>
      <c r="AG98" s="33"/>
      <c r="AH98" s="34"/>
      <c r="AI98" s="56"/>
      <c r="AJ98" s="33"/>
      <c r="AK98" s="34"/>
      <c r="AL98" s="56"/>
      <c r="AM98" s="42">
        <f t="shared" ref="AM98" si="89">AD98+AJ98+AG98+I98+L98+O98+R98+U98+X98+AA98</f>
        <v>0</v>
      </c>
      <c r="AN98" s="43">
        <f t="shared" si="88"/>
        <v>0</v>
      </c>
      <c r="AO98" s="46" t="e">
        <f t="shared" si="84"/>
        <v>#DIV/0!</v>
      </c>
    </row>
    <row r="99" spans="1:42" s="38" customFormat="1" x14ac:dyDescent="0.2">
      <c r="A99" s="33" t="s">
        <v>12</v>
      </c>
      <c r="B99" s="34" t="s">
        <v>13</v>
      </c>
      <c r="C99" s="33">
        <f t="shared" si="85"/>
        <v>103</v>
      </c>
      <c r="D99" s="34">
        <f t="shared" si="85"/>
        <v>59</v>
      </c>
      <c r="E99" s="56">
        <f t="shared" si="86"/>
        <v>0.57281553398058249</v>
      </c>
      <c r="F99" s="33">
        <f>F9</f>
        <v>112</v>
      </c>
      <c r="G99" s="34">
        <f>G9</f>
        <v>69</v>
      </c>
      <c r="H99" s="56">
        <f>G99/F99</f>
        <v>0.6160714285714286</v>
      </c>
      <c r="I99" s="33">
        <f>I9</f>
        <v>110</v>
      </c>
      <c r="J99" s="34">
        <f>J9</f>
        <v>58</v>
      </c>
      <c r="K99" s="56">
        <f>J99/I99</f>
        <v>0.52727272727272723</v>
      </c>
      <c r="L99" s="33">
        <f>L9</f>
        <v>122</v>
      </c>
      <c r="M99" s="34">
        <f>M9</f>
        <v>82</v>
      </c>
      <c r="N99" s="56">
        <f>M99/L99</f>
        <v>0.67213114754098358</v>
      </c>
      <c r="O99" s="33">
        <f>O9</f>
        <v>137</v>
      </c>
      <c r="P99" s="34">
        <f>P9</f>
        <v>80</v>
      </c>
      <c r="Q99" s="56">
        <f>P99/O99</f>
        <v>0.58394160583941601</v>
      </c>
      <c r="R99" s="33">
        <f>R9</f>
        <v>155</v>
      </c>
      <c r="S99" s="34">
        <f>S9</f>
        <v>85</v>
      </c>
      <c r="T99" s="56">
        <f>S99/R99</f>
        <v>0.54838709677419351</v>
      </c>
      <c r="U99" s="33">
        <f t="shared" ref="U99:V101" si="90">U9</f>
        <v>167</v>
      </c>
      <c r="V99" s="34">
        <f t="shared" si="90"/>
        <v>94</v>
      </c>
      <c r="W99" s="56">
        <f>V99/U99</f>
        <v>0.56287425149700598</v>
      </c>
      <c r="X99" s="33">
        <f>X9</f>
        <v>201</v>
      </c>
      <c r="Y99" s="34">
        <f>Y9</f>
        <v>107</v>
      </c>
      <c r="Z99" s="56">
        <f>Y99/X99</f>
        <v>0.53233830845771146</v>
      </c>
      <c r="AA99" s="33">
        <f>AA9</f>
        <v>160</v>
      </c>
      <c r="AB99" s="34">
        <f>AB9</f>
        <v>100</v>
      </c>
      <c r="AC99" s="56">
        <f>AB99/AA99</f>
        <v>0.625</v>
      </c>
      <c r="AD99" s="33">
        <f>AD9</f>
        <v>168</v>
      </c>
      <c r="AE99" s="34">
        <f>AE9</f>
        <v>89</v>
      </c>
      <c r="AF99" s="56">
        <f>AE99/AD99</f>
        <v>0.52976190476190477</v>
      </c>
      <c r="AG99" s="33">
        <f>AG9</f>
        <v>188</v>
      </c>
      <c r="AH99" s="34">
        <f>AH9</f>
        <v>107</v>
      </c>
      <c r="AI99" s="56">
        <f>AH99/AG99</f>
        <v>0.56914893617021278</v>
      </c>
      <c r="AJ99" s="33">
        <f>AJ9</f>
        <v>179</v>
      </c>
      <c r="AK99" s="34">
        <f>AK9</f>
        <v>91</v>
      </c>
      <c r="AL99" s="56">
        <f>AK99/AJ99</f>
        <v>0.50837988826815639</v>
      </c>
      <c r="AM99" s="42">
        <f t="shared" ref="AM99" si="91">AD99+AG99+AJ99+I99+L99+O99+R99+U99+X99+AA99</f>
        <v>1587</v>
      </c>
      <c r="AN99" s="43">
        <f t="shared" si="88"/>
        <v>893</v>
      </c>
      <c r="AO99" s="56">
        <f t="shared" si="84"/>
        <v>0.56269691241335851</v>
      </c>
      <c r="AP99" s="39"/>
    </row>
    <row r="100" spans="1:42" s="6" customFormat="1" x14ac:dyDescent="0.2">
      <c r="A100" s="15" t="s">
        <v>14</v>
      </c>
      <c r="B100" s="11" t="s">
        <v>15</v>
      </c>
      <c r="C100" s="15">
        <f t="shared" si="85"/>
        <v>1</v>
      </c>
      <c r="D100" s="11">
        <f t="shared" si="85"/>
        <v>1</v>
      </c>
      <c r="E100" s="32">
        <f t="shared" si="86"/>
        <v>1</v>
      </c>
      <c r="F100" s="15"/>
      <c r="G100" s="11"/>
      <c r="H100" s="32"/>
      <c r="I100" s="15"/>
      <c r="J100" s="11"/>
      <c r="K100" s="32"/>
      <c r="L100" s="15"/>
      <c r="M100" s="11"/>
      <c r="N100" s="32"/>
      <c r="O100" s="15"/>
      <c r="P100" s="11"/>
      <c r="Q100" s="32"/>
      <c r="R100" s="15"/>
      <c r="S100" s="11"/>
      <c r="T100" s="32"/>
      <c r="U100" s="15">
        <f t="shared" si="90"/>
        <v>2</v>
      </c>
      <c r="V100" s="11">
        <f t="shared" si="90"/>
        <v>2</v>
      </c>
      <c r="W100" s="32">
        <f>V100/U100</f>
        <v>1</v>
      </c>
      <c r="X100" s="15"/>
      <c r="Y100" s="11"/>
      <c r="Z100" s="32"/>
      <c r="AA100" s="15"/>
      <c r="AB100" s="11"/>
      <c r="AC100" s="32"/>
      <c r="AD100" s="15"/>
      <c r="AE100" s="11"/>
      <c r="AF100" s="32"/>
      <c r="AG100" s="15"/>
      <c r="AH100" s="11"/>
      <c r="AI100" s="32"/>
      <c r="AJ100" s="15"/>
      <c r="AK100" s="51"/>
      <c r="AL100" s="32"/>
      <c r="AM100" s="12">
        <f t="shared" ref="AM100" si="92">AD100+AJ100+AG100+I100+L100+O100+R100+U100+X100+AA100</f>
        <v>2</v>
      </c>
      <c r="AN100" s="13">
        <f t="shared" si="88"/>
        <v>2</v>
      </c>
      <c r="AO100" s="32">
        <f t="shared" si="84"/>
        <v>1</v>
      </c>
    </row>
    <row r="101" spans="1:42" s="38" customFormat="1" x14ac:dyDescent="0.2">
      <c r="A101" s="33" t="s">
        <v>16</v>
      </c>
      <c r="B101" s="34" t="s">
        <v>17</v>
      </c>
      <c r="C101" s="33">
        <f t="shared" si="85"/>
        <v>1</v>
      </c>
      <c r="D101" s="34">
        <f t="shared" si="85"/>
        <v>0</v>
      </c>
      <c r="E101" s="56">
        <f t="shared" si="86"/>
        <v>0</v>
      </c>
      <c r="F101" s="33"/>
      <c r="G101" s="34"/>
      <c r="H101" s="56"/>
      <c r="I101" s="33">
        <f>I11</f>
        <v>1</v>
      </c>
      <c r="J101" s="34">
        <f>J11</f>
        <v>1</v>
      </c>
      <c r="K101" s="56">
        <f>J101/I101</f>
        <v>1</v>
      </c>
      <c r="L101" s="33"/>
      <c r="M101" s="34"/>
      <c r="N101" s="56"/>
      <c r="O101" s="33">
        <f>O11</f>
        <v>1</v>
      </c>
      <c r="P101" s="34">
        <f>P11</f>
        <v>1</v>
      </c>
      <c r="Q101" s="56">
        <f>P101/O101</f>
        <v>1</v>
      </c>
      <c r="R101" s="33">
        <f>R11</f>
        <v>1</v>
      </c>
      <c r="S101" s="34">
        <f>S11</f>
        <v>0</v>
      </c>
      <c r="T101" s="56">
        <f>S101/R101</f>
        <v>0</v>
      </c>
      <c r="U101" s="33">
        <f t="shared" si="90"/>
        <v>2</v>
      </c>
      <c r="V101" s="34">
        <f t="shared" si="90"/>
        <v>2</v>
      </c>
      <c r="W101" s="56">
        <f>V101/U101</f>
        <v>1</v>
      </c>
      <c r="X101" s="33"/>
      <c r="Y101" s="34"/>
      <c r="Z101" s="56"/>
      <c r="AA101" s="33"/>
      <c r="AB101" s="34"/>
      <c r="AC101" s="56"/>
      <c r="AD101" s="33"/>
      <c r="AE101" s="34"/>
      <c r="AF101" s="56"/>
      <c r="AG101" s="33"/>
      <c r="AH101" s="34"/>
      <c r="AI101" s="56"/>
      <c r="AJ101" s="33"/>
      <c r="AK101" s="34"/>
      <c r="AL101" s="56"/>
      <c r="AM101" s="42">
        <f t="shared" ref="AM101" si="93">AD101+AG101+AJ101+I101+L101+O101+R101+U101+X101+AA101</f>
        <v>5</v>
      </c>
      <c r="AN101" s="43">
        <f t="shared" si="88"/>
        <v>4</v>
      </c>
      <c r="AO101" s="56">
        <f t="shared" si="84"/>
        <v>0.8</v>
      </c>
    </row>
    <row r="102" spans="1:42" s="6" customFormat="1" x14ac:dyDescent="0.2">
      <c r="A102" s="15" t="s">
        <v>18</v>
      </c>
      <c r="B102" s="11" t="s">
        <v>19</v>
      </c>
      <c r="C102" s="15">
        <f t="shared" si="85"/>
        <v>1</v>
      </c>
      <c r="D102" s="11">
        <f t="shared" si="85"/>
        <v>0</v>
      </c>
      <c r="E102" s="32">
        <f t="shared" si="86"/>
        <v>0</v>
      </c>
      <c r="F102" s="15"/>
      <c r="G102" s="11"/>
      <c r="H102" s="32"/>
      <c r="I102" s="15"/>
      <c r="J102" s="11"/>
      <c r="K102" s="32"/>
      <c r="L102" s="15"/>
      <c r="M102" s="11"/>
      <c r="N102" s="32"/>
      <c r="O102" s="15"/>
      <c r="P102" s="11"/>
      <c r="Q102" s="32"/>
      <c r="R102" s="15"/>
      <c r="S102" s="11"/>
      <c r="T102" s="32"/>
      <c r="U102" s="15"/>
      <c r="V102" s="11"/>
      <c r="W102" s="32"/>
      <c r="X102" s="15"/>
      <c r="Y102" s="11"/>
      <c r="Z102" s="32"/>
      <c r="AA102" s="15">
        <f>AA12</f>
        <v>1</v>
      </c>
      <c r="AB102" s="11">
        <f>AB12</f>
        <v>1</v>
      </c>
      <c r="AC102" s="32">
        <f>AB102/AA102</f>
        <v>1</v>
      </c>
      <c r="AD102" s="15"/>
      <c r="AE102" s="11"/>
      <c r="AF102" s="32"/>
      <c r="AG102" s="15"/>
      <c r="AH102" s="11"/>
      <c r="AI102" s="32"/>
      <c r="AJ102" s="15"/>
      <c r="AK102" s="51"/>
      <c r="AL102" s="32"/>
      <c r="AM102" s="12">
        <f t="shared" ref="AM102" si="94">AD102+AJ102+AG102+I102+L102+O102+R102+U102+X102+AA102</f>
        <v>1</v>
      </c>
      <c r="AN102" s="13">
        <f t="shared" si="88"/>
        <v>1</v>
      </c>
      <c r="AO102" s="32">
        <f t="shared" si="84"/>
        <v>1</v>
      </c>
    </row>
    <row r="103" spans="1:42" s="38" customFormat="1" x14ac:dyDescent="0.2">
      <c r="A103" s="33" t="s">
        <v>133</v>
      </c>
      <c r="B103" s="34" t="s">
        <v>132</v>
      </c>
      <c r="C103" s="33"/>
      <c r="D103" s="34"/>
      <c r="E103" s="63"/>
      <c r="F103" s="33"/>
      <c r="G103" s="34"/>
      <c r="H103" s="63"/>
      <c r="I103" s="33"/>
      <c r="J103" s="34"/>
      <c r="K103" s="63"/>
      <c r="L103" s="33"/>
      <c r="M103" s="34"/>
      <c r="N103" s="63"/>
      <c r="O103" s="33"/>
      <c r="P103" s="34"/>
      <c r="Q103" s="63"/>
      <c r="R103" s="34"/>
      <c r="S103" s="34"/>
      <c r="T103" s="63"/>
      <c r="U103" s="33"/>
      <c r="V103" s="34"/>
      <c r="W103" s="63"/>
      <c r="X103" s="33"/>
      <c r="Y103" s="34"/>
      <c r="Z103" s="63"/>
      <c r="AA103" s="33"/>
      <c r="AB103" s="34"/>
      <c r="AC103" s="63"/>
      <c r="AD103" s="33">
        <f>AD13</f>
        <v>1</v>
      </c>
      <c r="AE103" s="34">
        <f>AE13</f>
        <v>0</v>
      </c>
      <c r="AF103" s="63">
        <f>AE103/AD103</f>
        <v>0</v>
      </c>
      <c r="AG103" s="33"/>
      <c r="AH103" s="34"/>
      <c r="AI103" s="63"/>
      <c r="AJ103" s="33"/>
      <c r="AK103" s="34"/>
      <c r="AL103" s="63"/>
      <c r="AM103" s="42">
        <f t="shared" ref="AM103" si="95">AD103+AG103+AJ103+I103+L103+O103+R103+U103+X103+AA103</f>
        <v>1</v>
      </c>
      <c r="AN103" s="43">
        <f t="shared" si="88"/>
        <v>0</v>
      </c>
      <c r="AO103" s="56">
        <f>AN103/AM103</f>
        <v>0</v>
      </c>
    </row>
    <row r="104" spans="1:42" s="6" customFormat="1" x14ac:dyDescent="0.2">
      <c r="A104" s="15" t="s">
        <v>20</v>
      </c>
      <c r="B104" s="11" t="s">
        <v>21</v>
      </c>
      <c r="C104" s="15">
        <f>C14</f>
        <v>18</v>
      </c>
      <c r="D104" s="11">
        <f>D14</f>
        <v>14</v>
      </c>
      <c r="E104" s="32">
        <f t="shared" si="86"/>
        <v>0.77777777777777779</v>
      </c>
      <c r="F104" s="15">
        <f t="shared" ref="F104:G106" si="96">F14</f>
        <v>24</v>
      </c>
      <c r="G104" s="11">
        <f t="shared" si="96"/>
        <v>9</v>
      </c>
      <c r="H104" s="32">
        <f>G104/F104</f>
        <v>0.375</v>
      </c>
      <c r="I104" s="15">
        <f t="shared" ref="I104:J106" si="97">I14</f>
        <v>25</v>
      </c>
      <c r="J104" s="11">
        <f t="shared" si="97"/>
        <v>12</v>
      </c>
      <c r="K104" s="32">
        <f>J104/I104</f>
        <v>0.48</v>
      </c>
      <c r="L104" s="15">
        <f t="shared" ref="L104:M106" si="98">L14</f>
        <v>26</v>
      </c>
      <c r="M104" s="11">
        <f t="shared" si="98"/>
        <v>7</v>
      </c>
      <c r="N104" s="32">
        <f>M104/L104</f>
        <v>0.26923076923076922</v>
      </c>
      <c r="O104" s="15">
        <f>O14</f>
        <v>11</v>
      </c>
      <c r="P104" s="11">
        <f>P14</f>
        <v>4</v>
      </c>
      <c r="Q104" s="32">
        <f>P104/O104</f>
        <v>0.36363636363636365</v>
      </c>
      <c r="R104" s="11">
        <f>R14</f>
        <v>4</v>
      </c>
      <c r="S104" s="11">
        <f>S14</f>
        <v>1</v>
      </c>
      <c r="T104" s="32">
        <f>S104/R104</f>
        <v>0.25</v>
      </c>
      <c r="U104" s="15">
        <f>U14</f>
        <v>3</v>
      </c>
      <c r="V104" s="11">
        <f>V14</f>
        <v>1</v>
      </c>
      <c r="W104" s="32">
        <f>V104/U104</f>
        <v>0.33333333333333331</v>
      </c>
      <c r="X104" s="15"/>
      <c r="Y104" s="11"/>
      <c r="Z104" s="32"/>
      <c r="AA104" s="15"/>
      <c r="AB104" s="11"/>
      <c r="AC104" s="32"/>
      <c r="AD104" s="15"/>
      <c r="AE104" s="11"/>
      <c r="AF104" s="32"/>
      <c r="AG104" s="15"/>
      <c r="AH104" s="11"/>
      <c r="AI104" s="32"/>
      <c r="AJ104" s="15"/>
      <c r="AK104" s="51"/>
      <c r="AL104" s="32"/>
      <c r="AM104" s="12">
        <f t="shared" ref="AM104" si="99">AD104+AJ104+AG104+I104+L104+O104+R104+U104+X104+AA104</f>
        <v>69</v>
      </c>
      <c r="AN104" s="13">
        <f t="shared" si="88"/>
        <v>25</v>
      </c>
      <c r="AO104" s="32">
        <f t="shared" si="84"/>
        <v>0.36231884057971014</v>
      </c>
    </row>
    <row r="105" spans="1:42" s="38" customFormat="1" x14ac:dyDescent="0.2">
      <c r="A105" s="33" t="s">
        <v>22</v>
      </c>
      <c r="B105" s="34" t="s">
        <v>23</v>
      </c>
      <c r="C105" s="33">
        <f>C15</f>
        <v>4</v>
      </c>
      <c r="D105" s="34">
        <f>D15</f>
        <v>4</v>
      </c>
      <c r="E105" s="63">
        <f t="shared" si="86"/>
        <v>1</v>
      </c>
      <c r="F105" s="33">
        <f t="shared" si="96"/>
        <v>8</v>
      </c>
      <c r="G105" s="34">
        <f t="shared" si="96"/>
        <v>6</v>
      </c>
      <c r="H105" s="63">
        <f>G105/F105</f>
        <v>0.75</v>
      </c>
      <c r="I105" s="33">
        <f t="shared" si="97"/>
        <v>10</v>
      </c>
      <c r="J105" s="34">
        <f t="shared" si="97"/>
        <v>2</v>
      </c>
      <c r="K105" s="63">
        <f>J105/I105</f>
        <v>0.2</v>
      </c>
      <c r="L105" s="33">
        <f t="shared" si="98"/>
        <v>15</v>
      </c>
      <c r="M105" s="34">
        <f t="shared" si="98"/>
        <v>10</v>
      </c>
      <c r="N105" s="63">
        <f>M105/L105</f>
        <v>0.66666666666666663</v>
      </c>
      <c r="O105" s="33">
        <f>O15</f>
        <v>9</v>
      </c>
      <c r="P105" s="34">
        <f>P15</f>
        <v>2</v>
      </c>
      <c r="Q105" s="63">
        <f>P105/O105</f>
        <v>0.22222222222222221</v>
      </c>
      <c r="R105" s="33">
        <f>R15</f>
        <v>20</v>
      </c>
      <c r="S105" s="34">
        <f>S15</f>
        <v>14</v>
      </c>
      <c r="T105" s="63">
        <f>S105/R105</f>
        <v>0.7</v>
      </c>
      <c r="U105" s="33">
        <f>U15</f>
        <v>23</v>
      </c>
      <c r="V105" s="34">
        <f>V15</f>
        <v>11</v>
      </c>
      <c r="W105" s="63">
        <f>V105/U105</f>
        <v>0.47826086956521741</v>
      </c>
      <c r="X105" s="33">
        <f>X15</f>
        <v>28</v>
      </c>
      <c r="Y105" s="34">
        <f>Y15</f>
        <v>15</v>
      </c>
      <c r="Z105" s="63">
        <f>Y105/X105</f>
        <v>0.5357142857142857</v>
      </c>
      <c r="AA105" s="33">
        <f>AA15</f>
        <v>25</v>
      </c>
      <c r="AB105" s="34">
        <f>AB15</f>
        <v>11</v>
      </c>
      <c r="AC105" s="63">
        <f>AB105/AA105</f>
        <v>0.44</v>
      </c>
      <c r="AD105" s="33">
        <f>AD15</f>
        <v>32</v>
      </c>
      <c r="AE105" s="34">
        <f>AE15</f>
        <v>19</v>
      </c>
      <c r="AF105" s="63">
        <f>AE105/AD105</f>
        <v>0.59375</v>
      </c>
      <c r="AG105" s="33">
        <f>AG15</f>
        <v>29</v>
      </c>
      <c r="AH105" s="34">
        <f>AH15</f>
        <v>13</v>
      </c>
      <c r="AI105" s="63">
        <f>AH105/AG105</f>
        <v>0.44827586206896552</v>
      </c>
      <c r="AJ105" s="33">
        <f>AJ15</f>
        <v>29</v>
      </c>
      <c r="AK105" s="34">
        <f>AK15</f>
        <v>18</v>
      </c>
      <c r="AL105" s="63">
        <f>AK105/AJ105</f>
        <v>0.62068965517241381</v>
      </c>
      <c r="AM105" s="42">
        <f t="shared" ref="AM105" si="100">AD105+AG105+AJ105+I105+L105+O105+R105+U105+X105+AA105</f>
        <v>220</v>
      </c>
      <c r="AN105" s="43">
        <f t="shared" si="88"/>
        <v>115</v>
      </c>
      <c r="AO105" s="56">
        <f t="shared" si="84"/>
        <v>0.52272727272727271</v>
      </c>
    </row>
    <row r="106" spans="1:42" s="6" customFormat="1" x14ac:dyDescent="0.2">
      <c r="A106" s="15" t="s">
        <v>24</v>
      </c>
      <c r="B106" s="11" t="s">
        <v>25</v>
      </c>
      <c r="C106" s="15"/>
      <c r="D106" s="11"/>
      <c r="E106" s="32"/>
      <c r="F106" s="15">
        <f t="shared" si="96"/>
        <v>2</v>
      </c>
      <c r="G106" s="11">
        <f t="shared" si="96"/>
        <v>1</v>
      </c>
      <c r="H106" s="32">
        <f>G106/F106</f>
        <v>0.5</v>
      </c>
      <c r="I106" s="15">
        <f t="shared" si="97"/>
        <v>1</v>
      </c>
      <c r="J106" s="11">
        <f t="shared" si="97"/>
        <v>0</v>
      </c>
      <c r="K106" s="32">
        <f>J106/I106</f>
        <v>0</v>
      </c>
      <c r="L106" s="15">
        <f t="shared" si="98"/>
        <v>3</v>
      </c>
      <c r="M106" s="11">
        <f t="shared" si="98"/>
        <v>1</v>
      </c>
      <c r="N106" s="32">
        <f>M106/L106</f>
        <v>0.33333333333333331</v>
      </c>
      <c r="O106" s="15"/>
      <c r="P106" s="11"/>
      <c r="Q106" s="32"/>
      <c r="T106" s="32"/>
      <c r="W106" s="32"/>
      <c r="Z106" s="32"/>
      <c r="AC106" s="32"/>
      <c r="AF106" s="32"/>
      <c r="AI106" s="32"/>
      <c r="AK106" s="51"/>
      <c r="AL106" s="32"/>
      <c r="AM106" s="12">
        <f t="shared" ref="AM106" si="101">AD106+AJ106+AG106+I106+L106+O106+R106+U106+X106+AA106</f>
        <v>4</v>
      </c>
      <c r="AN106" s="13">
        <f t="shared" si="88"/>
        <v>1</v>
      </c>
      <c r="AO106" s="32">
        <f t="shared" si="84"/>
        <v>0.25</v>
      </c>
    </row>
    <row r="107" spans="1:42" s="38" customFormat="1" x14ac:dyDescent="0.2">
      <c r="A107" s="33" t="s">
        <v>26</v>
      </c>
      <c r="B107" s="34" t="s">
        <v>27</v>
      </c>
      <c r="C107" s="33"/>
      <c r="D107" s="34"/>
      <c r="E107" s="63"/>
      <c r="F107" s="33"/>
      <c r="G107" s="34"/>
      <c r="H107" s="63"/>
      <c r="I107" s="33"/>
      <c r="J107" s="34"/>
      <c r="K107" s="63"/>
      <c r="L107" s="33"/>
      <c r="M107" s="34"/>
      <c r="N107" s="63"/>
      <c r="O107" s="33"/>
      <c r="P107" s="34"/>
      <c r="Q107" s="63"/>
      <c r="T107" s="63"/>
      <c r="U107" s="38">
        <f>U17</f>
        <v>1</v>
      </c>
      <c r="V107" s="38">
        <f>V17</f>
        <v>1</v>
      </c>
      <c r="W107" s="63">
        <f>V107/U107</f>
        <v>1</v>
      </c>
      <c r="Z107" s="63"/>
      <c r="AC107" s="63"/>
      <c r="AF107" s="63"/>
      <c r="AI107" s="63"/>
      <c r="AK107" s="34"/>
      <c r="AL107" s="63"/>
      <c r="AM107" s="42">
        <f t="shared" ref="AM107" si="102">AD107+AG107+AJ107+I107+L107+O107+R107+U107+X107+AA107</f>
        <v>1</v>
      </c>
      <c r="AN107" s="43">
        <f t="shared" si="88"/>
        <v>1</v>
      </c>
      <c r="AO107" s="56">
        <f t="shared" si="84"/>
        <v>1</v>
      </c>
    </row>
    <row r="108" spans="1:42" s="6" customFormat="1" x14ac:dyDescent="0.2">
      <c r="A108" s="15" t="s">
        <v>106</v>
      </c>
      <c r="B108" s="11" t="s">
        <v>107</v>
      </c>
      <c r="C108" s="15">
        <f>C65</f>
        <v>20</v>
      </c>
      <c r="D108" s="41">
        <f>D65</f>
        <v>16</v>
      </c>
      <c r="E108" s="32">
        <f>D108/C108</f>
        <v>0.8</v>
      </c>
      <c r="F108" s="15">
        <v>14</v>
      </c>
      <c r="G108" s="41">
        <v>9</v>
      </c>
      <c r="H108" s="32">
        <f>G108/F108</f>
        <v>0.6428571428571429</v>
      </c>
      <c r="I108" s="15">
        <v>16</v>
      </c>
      <c r="J108" s="41">
        <v>11</v>
      </c>
      <c r="K108" s="32">
        <f>J108/I108</f>
        <v>0.6875</v>
      </c>
      <c r="L108" s="15">
        <f>L65</f>
        <v>13</v>
      </c>
      <c r="M108" s="41">
        <v>8</v>
      </c>
      <c r="N108" s="32">
        <f>M108/L108</f>
        <v>0.61538461538461542</v>
      </c>
      <c r="O108" s="15">
        <v>4</v>
      </c>
      <c r="P108" s="41">
        <v>2</v>
      </c>
      <c r="Q108" s="32">
        <f>P108/O108</f>
        <v>0.5</v>
      </c>
      <c r="R108" s="15">
        <v>3</v>
      </c>
      <c r="S108" s="41">
        <v>2</v>
      </c>
      <c r="T108" s="32">
        <f>S108/R108</f>
        <v>0.66666666666666663</v>
      </c>
      <c r="U108" s="15">
        <v>6</v>
      </c>
      <c r="V108" s="41">
        <v>4</v>
      </c>
      <c r="W108" s="32">
        <f>V108/U108</f>
        <v>0.66666666666666663</v>
      </c>
      <c r="X108" s="15">
        <v>13</v>
      </c>
      <c r="Y108" s="41">
        <v>6</v>
      </c>
      <c r="Z108" s="32">
        <f>Y108/X108</f>
        <v>0.46153846153846156</v>
      </c>
      <c r="AA108" s="15">
        <f>AA65</f>
        <v>4</v>
      </c>
      <c r="AB108" s="11">
        <f>AB65</f>
        <v>2</v>
      </c>
      <c r="AC108" s="32">
        <f>AB108/AA108</f>
        <v>0.5</v>
      </c>
      <c r="AD108" s="15">
        <f>AD65</f>
        <v>4</v>
      </c>
      <c r="AE108" s="11">
        <f>AE65</f>
        <v>4</v>
      </c>
      <c r="AF108" s="32">
        <f>AE108/AD108</f>
        <v>1</v>
      </c>
      <c r="AG108" s="15">
        <f>AG65</f>
        <v>6</v>
      </c>
      <c r="AH108" s="11">
        <f>AH65</f>
        <v>5</v>
      </c>
      <c r="AI108" s="32">
        <f>AH108/AG108</f>
        <v>0.83333333333333337</v>
      </c>
      <c r="AJ108" s="15">
        <f>AJ65</f>
        <v>3</v>
      </c>
      <c r="AK108" s="15">
        <f>AK65</f>
        <v>0</v>
      </c>
      <c r="AL108" s="32">
        <f>AK108/AJ108</f>
        <v>0</v>
      </c>
      <c r="AM108" s="12">
        <f t="shared" ref="AM108" si="103">AD108+AJ108+AG108+I108+L108+O108+R108+U108+X108+AA108</f>
        <v>72</v>
      </c>
      <c r="AN108" s="13">
        <f t="shared" si="88"/>
        <v>44</v>
      </c>
      <c r="AO108" s="32">
        <f t="shared" si="84"/>
        <v>0.61111111111111116</v>
      </c>
    </row>
    <row r="109" spans="1:42" s="6" customFormat="1" hidden="1" x14ac:dyDescent="0.2">
      <c r="A109" s="15" t="s">
        <v>108</v>
      </c>
      <c r="B109" s="11" t="s">
        <v>109</v>
      </c>
      <c r="C109" s="15">
        <v>1</v>
      </c>
      <c r="D109" s="17"/>
      <c r="E109" s="14">
        <f>D109/C109</f>
        <v>0</v>
      </c>
      <c r="F109" s="15">
        <v>1</v>
      </c>
      <c r="G109" s="17">
        <v>1</v>
      </c>
      <c r="H109" s="14">
        <f>G109/F109</f>
        <v>1</v>
      </c>
      <c r="I109" s="15"/>
      <c r="J109" s="17"/>
      <c r="K109" s="14"/>
      <c r="L109" s="15"/>
      <c r="M109" s="17"/>
      <c r="N109" s="14"/>
      <c r="O109" s="15"/>
      <c r="P109" s="17"/>
      <c r="Q109" s="14"/>
      <c r="R109" s="15"/>
      <c r="S109" s="17"/>
      <c r="T109" s="14"/>
      <c r="U109" s="15"/>
      <c r="V109" s="17"/>
      <c r="W109" s="14"/>
      <c r="X109" s="15"/>
      <c r="Y109" s="17"/>
      <c r="Z109" s="14"/>
      <c r="AA109" s="15"/>
      <c r="AB109" s="17"/>
      <c r="AC109" s="14"/>
      <c r="AD109" s="15"/>
      <c r="AE109" s="17"/>
      <c r="AF109" s="14"/>
      <c r="AG109" s="15"/>
      <c r="AH109" s="17"/>
      <c r="AI109" s="14"/>
      <c r="AJ109" s="15"/>
      <c r="AK109" s="17"/>
      <c r="AL109" s="14"/>
      <c r="AM109" s="54">
        <f t="shared" ref="AM109" si="104">AD109+AG109+AJ109+I109+L109+O109+R109+U109+X109+AA109</f>
        <v>0</v>
      </c>
      <c r="AN109" s="55">
        <f t="shared" si="88"/>
        <v>0</v>
      </c>
      <c r="AO109" s="32" t="e">
        <f t="shared" si="84"/>
        <v>#DIV/0!</v>
      </c>
    </row>
    <row r="110" spans="1:42" s="38" customFormat="1" x14ac:dyDescent="0.2">
      <c r="A110" s="33" t="s">
        <v>28</v>
      </c>
      <c r="B110" s="34" t="s">
        <v>29</v>
      </c>
      <c r="C110" s="33"/>
      <c r="D110" s="34"/>
      <c r="E110" s="37"/>
      <c r="F110" s="33">
        <f>F18</f>
        <v>1</v>
      </c>
      <c r="G110" s="34">
        <f>G18</f>
        <v>0</v>
      </c>
      <c r="H110" s="37">
        <f>G110/F110</f>
        <v>0</v>
      </c>
      <c r="I110" s="33">
        <f>I18</f>
        <v>2</v>
      </c>
      <c r="J110" s="34">
        <f>J18</f>
        <v>1</v>
      </c>
      <c r="K110" s="37">
        <f>J110/I110</f>
        <v>0.5</v>
      </c>
      <c r="L110" s="33">
        <f>L18</f>
        <v>2</v>
      </c>
      <c r="M110" s="34">
        <f>M18+M67</f>
        <v>1</v>
      </c>
      <c r="N110" s="37">
        <f>M110/L110</f>
        <v>0.5</v>
      </c>
      <c r="O110" s="33">
        <f>O18+O67</f>
        <v>2</v>
      </c>
      <c r="P110" s="34">
        <f>P18+P67</f>
        <v>2</v>
      </c>
      <c r="Q110" s="37">
        <f>P110/O110</f>
        <v>1</v>
      </c>
      <c r="R110" s="34">
        <f>R18</f>
        <v>6</v>
      </c>
      <c r="S110" s="34">
        <f>S18</f>
        <v>5</v>
      </c>
      <c r="T110" s="37">
        <f>S110/R110</f>
        <v>0.83333333333333337</v>
      </c>
      <c r="U110" s="34">
        <f>U18</f>
        <v>4</v>
      </c>
      <c r="V110" s="34">
        <f>V18</f>
        <v>1</v>
      </c>
      <c r="W110" s="37">
        <f>V110/U110</f>
        <v>0.25</v>
      </c>
      <c r="X110" s="34">
        <f>X18</f>
        <v>13</v>
      </c>
      <c r="Y110" s="34">
        <f>Y18</f>
        <v>6</v>
      </c>
      <c r="Z110" s="37">
        <f>Y110/X110</f>
        <v>0.46153846153846156</v>
      </c>
      <c r="AA110" s="34">
        <f>AA18+AA67</f>
        <v>12</v>
      </c>
      <c r="AB110" s="34">
        <f>AB18+AB67</f>
        <v>7</v>
      </c>
      <c r="AC110" s="37">
        <f>AB110/AA110</f>
        <v>0.58333333333333337</v>
      </c>
      <c r="AD110" s="34">
        <f>AD18+AD67</f>
        <v>16</v>
      </c>
      <c r="AE110" s="34">
        <f>AE18+AE67</f>
        <v>3</v>
      </c>
      <c r="AF110" s="46">
        <f>AE110/AD110</f>
        <v>0.1875</v>
      </c>
      <c r="AG110" s="34">
        <f>AG18+AG67</f>
        <v>12</v>
      </c>
      <c r="AH110" s="34">
        <f>AH18+AH67</f>
        <v>8</v>
      </c>
      <c r="AI110" s="56">
        <f>AH110/AG110</f>
        <v>0.66666666666666663</v>
      </c>
      <c r="AJ110" s="34">
        <f>AJ18+AJ67</f>
        <v>7</v>
      </c>
      <c r="AK110" s="34">
        <f>AK18+AK67</f>
        <v>3</v>
      </c>
      <c r="AL110" s="56">
        <f>AK110/AJ110</f>
        <v>0.42857142857142855</v>
      </c>
      <c r="AM110" s="42">
        <f t="shared" ref="AM110" si="105">AD110+AJ110+AG110+I110+L110+O110+R110+U110+X110+AA110</f>
        <v>76</v>
      </c>
      <c r="AN110" s="43">
        <f t="shared" si="88"/>
        <v>37</v>
      </c>
      <c r="AO110" s="37">
        <f t="shared" si="84"/>
        <v>0.48684210526315791</v>
      </c>
    </row>
    <row r="111" spans="1:42" s="6" customFormat="1" hidden="1" x14ac:dyDescent="0.2">
      <c r="A111" s="15" t="s">
        <v>30</v>
      </c>
      <c r="B111" s="11" t="s">
        <v>31</v>
      </c>
      <c r="C111" s="15"/>
      <c r="D111" s="11"/>
      <c r="E111" s="14"/>
      <c r="F111" s="15"/>
      <c r="G111" s="11"/>
      <c r="H111" s="14"/>
      <c r="I111" s="15"/>
      <c r="J111" s="11"/>
      <c r="K111" s="14"/>
      <c r="L111" s="15"/>
      <c r="M111" s="11"/>
      <c r="N111" s="14"/>
      <c r="O111" s="15"/>
      <c r="P111" s="11"/>
      <c r="Q111" s="14"/>
      <c r="T111" s="14"/>
      <c r="W111" s="14"/>
      <c r="Z111" s="14"/>
      <c r="AC111" s="14"/>
      <c r="AF111" s="14"/>
      <c r="AI111" s="14"/>
      <c r="AL111" s="14"/>
      <c r="AM111" s="54">
        <f t="shared" ref="AM111:AM112" si="106">AD111+AG111+AJ111+I111+L111+O111+R111+U111+X111+AA111</f>
        <v>0</v>
      </c>
      <c r="AN111" s="55">
        <f t="shared" si="88"/>
        <v>0</v>
      </c>
      <c r="AO111" s="32" t="e">
        <f t="shared" si="84"/>
        <v>#DIV/0!</v>
      </c>
    </row>
    <row r="112" spans="1:42" s="6" customFormat="1" hidden="1" x14ac:dyDescent="0.2">
      <c r="A112" s="15" t="s">
        <v>110</v>
      </c>
      <c r="B112" s="11" t="s">
        <v>111</v>
      </c>
      <c r="C112" s="15"/>
      <c r="D112" s="41"/>
      <c r="E112" s="32"/>
      <c r="F112" s="15"/>
      <c r="G112" s="41"/>
      <c r="H112" s="32"/>
      <c r="I112" s="15"/>
      <c r="J112" s="41"/>
      <c r="K112" s="32"/>
      <c r="L112" s="15"/>
      <c r="M112" s="41"/>
      <c r="N112" s="32"/>
      <c r="O112" s="15"/>
      <c r="P112" s="41"/>
      <c r="Q112" s="32"/>
      <c r="R112" s="15"/>
      <c r="S112" s="41"/>
      <c r="T112" s="32"/>
      <c r="U112" s="15"/>
      <c r="V112" s="41"/>
      <c r="W112" s="32"/>
      <c r="X112" s="15"/>
      <c r="Y112" s="41"/>
      <c r="Z112" s="32"/>
      <c r="AA112" s="15"/>
      <c r="AB112" s="41"/>
      <c r="AC112" s="32"/>
      <c r="AD112" s="15"/>
      <c r="AE112" s="41"/>
      <c r="AF112" s="32"/>
      <c r="AG112" s="15"/>
      <c r="AH112" s="41"/>
      <c r="AI112" s="32"/>
      <c r="AJ112" s="15"/>
      <c r="AK112" s="41"/>
      <c r="AL112" s="32"/>
      <c r="AM112" s="54">
        <f t="shared" si="106"/>
        <v>0</v>
      </c>
      <c r="AN112" s="55">
        <f t="shared" ref="AN112" si="107">AE112+AH112+AK112+J112+M112+P112+S112+V112+Y112+AB112</f>
        <v>0</v>
      </c>
      <c r="AO112" s="32" t="e">
        <f t="shared" si="84"/>
        <v>#DIV/0!</v>
      </c>
    </row>
    <row r="113" spans="1:41" s="6" customFormat="1" hidden="1" x14ac:dyDescent="0.2">
      <c r="A113" s="15" t="s">
        <v>112</v>
      </c>
      <c r="B113" s="11" t="s">
        <v>113</v>
      </c>
      <c r="C113" s="15"/>
      <c r="D113" s="17"/>
      <c r="E113" s="14"/>
      <c r="F113" s="15"/>
      <c r="G113" s="17"/>
      <c r="H113" s="14"/>
      <c r="I113" s="15"/>
      <c r="J113" s="17"/>
      <c r="K113" s="14"/>
      <c r="L113" s="15"/>
      <c r="M113" s="17"/>
      <c r="N113" s="14"/>
      <c r="O113" s="15"/>
      <c r="P113" s="17"/>
      <c r="Q113" s="14"/>
      <c r="R113" s="15"/>
      <c r="S113" s="17"/>
      <c r="T113" s="14"/>
      <c r="U113" s="15"/>
      <c r="V113" s="17"/>
      <c r="W113" s="14"/>
      <c r="X113" s="15"/>
      <c r="Y113" s="17"/>
      <c r="Z113" s="14"/>
      <c r="AA113" s="15"/>
      <c r="AB113" s="17"/>
      <c r="AC113" s="14"/>
      <c r="AD113" s="15"/>
      <c r="AE113" s="17"/>
      <c r="AF113" s="14"/>
      <c r="AG113" s="15"/>
      <c r="AH113" s="17"/>
      <c r="AI113" s="14"/>
      <c r="AJ113" s="15"/>
      <c r="AK113" s="17"/>
      <c r="AL113" s="14"/>
      <c r="AM113" s="54">
        <f t="shared" ref="AM113" si="108">AD113+AG113+AJ113+I113+L113+O113+R113+U113+X113+AA113</f>
        <v>0</v>
      </c>
      <c r="AN113" s="55">
        <f t="shared" si="88"/>
        <v>0</v>
      </c>
      <c r="AO113" s="32"/>
    </row>
    <row r="114" spans="1:41" s="38" customFormat="1" hidden="1" x14ac:dyDescent="0.2">
      <c r="A114" s="33" t="s">
        <v>114</v>
      </c>
      <c r="B114" s="34" t="s">
        <v>115</v>
      </c>
      <c r="C114" s="33"/>
      <c r="D114" s="36"/>
      <c r="E114" s="37"/>
      <c r="F114" s="33"/>
      <c r="G114" s="36"/>
      <c r="H114" s="37"/>
      <c r="I114" s="33"/>
      <c r="J114" s="36"/>
      <c r="K114" s="37"/>
      <c r="L114" s="33"/>
      <c r="M114" s="36"/>
      <c r="N114" s="37"/>
      <c r="O114" s="33"/>
      <c r="P114" s="36"/>
      <c r="Q114" s="37"/>
      <c r="R114" s="33"/>
      <c r="S114" s="36"/>
      <c r="T114" s="37"/>
      <c r="U114" s="33"/>
      <c r="V114" s="36"/>
      <c r="W114" s="37"/>
      <c r="X114" s="33"/>
      <c r="Y114" s="36"/>
      <c r="Z114" s="37"/>
      <c r="AA114" s="33"/>
      <c r="AB114" s="36"/>
      <c r="AC114" s="37"/>
      <c r="AD114" s="33"/>
      <c r="AE114" s="45"/>
      <c r="AF114" s="46"/>
      <c r="AG114" s="33"/>
      <c r="AH114" s="45"/>
      <c r="AI114" s="56"/>
      <c r="AJ114" s="33"/>
      <c r="AK114" s="45"/>
      <c r="AL114" s="56"/>
      <c r="AM114" s="42">
        <f t="shared" ref="AM114" si="109">AD114+AJ114+AG114+I114+L114+O114+R114+U114+X114+AA114</f>
        <v>0</v>
      </c>
      <c r="AN114" s="43">
        <f t="shared" si="88"/>
        <v>0</v>
      </c>
      <c r="AO114" s="56" t="e">
        <f t="shared" si="84"/>
        <v>#DIV/0!</v>
      </c>
    </row>
    <row r="115" spans="1:41" s="6" customFormat="1" ht="13.5" customHeight="1" x14ac:dyDescent="0.2">
      <c r="A115" s="15" t="s">
        <v>32</v>
      </c>
      <c r="B115" s="11" t="s">
        <v>33</v>
      </c>
      <c r="C115" s="15">
        <f>C20+C71</f>
        <v>22</v>
      </c>
      <c r="D115" s="11">
        <f>D20+D71</f>
        <v>14</v>
      </c>
      <c r="E115" s="14">
        <f>D115/C115</f>
        <v>0.63636363636363635</v>
      </c>
      <c r="F115" s="16">
        <f>F20+F71</f>
        <v>16</v>
      </c>
      <c r="G115" s="17">
        <f>G20+G71</f>
        <v>9</v>
      </c>
      <c r="H115" s="14">
        <f>G115/F115</f>
        <v>0.5625</v>
      </c>
      <c r="I115" s="16">
        <f>I20+I71</f>
        <v>14</v>
      </c>
      <c r="J115" s="17">
        <f>J20+J71</f>
        <v>12</v>
      </c>
      <c r="K115" s="14">
        <f>J115/I115</f>
        <v>0.8571428571428571</v>
      </c>
      <c r="L115" s="16">
        <f>L20+L71</f>
        <v>20</v>
      </c>
      <c r="M115" s="17">
        <f>M20+M71</f>
        <v>9</v>
      </c>
      <c r="N115" s="14">
        <f>M115/L115</f>
        <v>0.45</v>
      </c>
      <c r="O115" s="16">
        <f>O20+O71</f>
        <v>28</v>
      </c>
      <c r="P115" s="17">
        <f>P20+P71</f>
        <v>19</v>
      </c>
      <c r="Q115" s="14">
        <f>P115/O115</f>
        <v>0.6785714285714286</v>
      </c>
      <c r="R115" s="16">
        <f>R20+R71</f>
        <v>32</v>
      </c>
      <c r="S115" s="17">
        <f>S20+S71</f>
        <v>19</v>
      </c>
      <c r="T115" s="14">
        <f>S115/R115</f>
        <v>0.59375</v>
      </c>
      <c r="U115" s="16">
        <f>U20+U71</f>
        <v>28</v>
      </c>
      <c r="V115" s="17">
        <f>V20+V71</f>
        <v>21</v>
      </c>
      <c r="W115" s="14">
        <f>V115/U115</f>
        <v>0.75</v>
      </c>
      <c r="X115" s="16">
        <f>X20+X71</f>
        <v>41</v>
      </c>
      <c r="Y115" s="17">
        <f>Y20+Y71</f>
        <v>27</v>
      </c>
      <c r="Z115" s="14">
        <f>Y115/X115</f>
        <v>0.65853658536585369</v>
      </c>
      <c r="AA115" s="16">
        <f>AA20+AA71</f>
        <v>28</v>
      </c>
      <c r="AB115" s="17">
        <f>AB20+AB71</f>
        <v>18</v>
      </c>
      <c r="AC115" s="14">
        <f>AB115/AA115</f>
        <v>0.6428571428571429</v>
      </c>
      <c r="AD115" s="16">
        <f>AD20+AD71</f>
        <v>42</v>
      </c>
      <c r="AE115" s="17">
        <f>AE20+AE71</f>
        <v>30</v>
      </c>
      <c r="AF115" s="14">
        <f>AE115/AD115</f>
        <v>0.7142857142857143</v>
      </c>
      <c r="AG115" s="16">
        <f>AG20+AG71</f>
        <v>50</v>
      </c>
      <c r="AH115" s="17">
        <f>AH20+AH71</f>
        <v>33</v>
      </c>
      <c r="AI115" s="14">
        <f>AH115/AG115</f>
        <v>0.66</v>
      </c>
      <c r="AJ115" s="16">
        <f>AJ20+AJ71</f>
        <v>46</v>
      </c>
      <c r="AK115" s="17">
        <f>AK20+AK71</f>
        <v>24</v>
      </c>
      <c r="AL115" s="14">
        <f>AK115/AJ115</f>
        <v>0.52173913043478259</v>
      </c>
      <c r="AM115" s="12">
        <f t="shared" ref="AM115" si="110">AD115+AG115+AJ115+I115+L115+O115+R115+U115+X115+AA115</f>
        <v>329</v>
      </c>
      <c r="AN115" s="13">
        <f t="shared" si="88"/>
        <v>212</v>
      </c>
      <c r="AO115" s="32">
        <f t="shared" si="84"/>
        <v>0.64437689969604861</v>
      </c>
    </row>
    <row r="116" spans="1:41" s="38" customFormat="1" ht="13.5" hidden="1" customHeight="1" x14ac:dyDescent="0.2">
      <c r="A116" s="33" t="s">
        <v>34</v>
      </c>
      <c r="B116" s="34" t="s">
        <v>35</v>
      </c>
      <c r="C116" s="33">
        <f>C21+C72</f>
        <v>7</v>
      </c>
      <c r="D116" s="34">
        <f>D21+D72</f>
        <v>4</v>
      </c>
      <c r="E116" s="37">
        <f>D116/C116</f>
        <v>0.5714285714285714</v>
      </c>
      <c r="F116" s="35">
        <f>F21+F72</f>
        <v>11</v>
      </c>
      <c r="G116" s="36">
        <f>G21+G72</f>
        <v>7</v>
      </c>
      <c r="H116" s="37">
        <f>G116/F116</f>
        <v>0.63636363636363635</v>
      </c>
      <c r="I116" s="35">
        <f>I21+I72</f>
        <v>0</v>
      </c>
      <c r="J116" s="36">
        <f>J21+J72</f>
        <v>0</v>
      </c>
      <c r="K116" s="37"/>
      <c r="L116" s="33"/>
      <c r="M116" s="34"/>
      <c r="N116" s="37"/>
      <c r="O116" s="33"/>
      <c r="P116" s="34"/>
      <c r="Q116" s="37"/>
      <c r="T116" s="37"/>
      <c r="W116" s="37"/>
      <c r="Z116" s="37"/>
      <c r="AC116" s="37"/>
      <c r="AF116" s="46"/>
      <c r="AI116" s="56"/>
      <c r="AL116" s="56"/>
      <c r="AM116" s="42">
        <f t="shared" ref="AM116" si="111">AD116+AJ116+AG116+I116+L116+O116+R116+U116+X116+AA116</f>
        <v>0</v>
      </c>
      <c r="AN116" s="43">
        <f t="shared" si="88"/>
        <v>0</v>
      </c>
      <c r="AO116" s="37" t="e">
        <f t="shared" si="84"/>
        <v>#DIV/0!</v>
      </c>
    </row>
    <row r="117" spans="1:41" s="38" customFormat="1" x14ac:dyDescent="0.2">
      <c r="A117" s="33" t="s">
        <v>36</v>
      </c>
      <c r="B117" s="34" t="s">
        <v>37</v>
      </c>
      <c r="C117" s="33">
        <f>C22</f>
        <v>3</v>
      </c>
      <c r="D117" s="34">
        <f>D22</f>
        <v>2</v>
      </c>
      <c r="E117" s="63">
        <f>D117/C117</f>
        <v>0.66666666666666663</v>
      </c>
      <c r="F117" s="33">
        <f>F22</f>
        <v>4</v>
      </c>
      <c r="G117" s="34">
        <f>G22</f>
        <v>2</v>
      </c>
      <c r="H117" s="63">
        <f>G117/F117</f>
        <v>0.5</v>
      </c>
      <c r="I117" s="33">
        <f>I22</f>
        <v>1</v>
      </c>
      <c r="J117" s="34">
        <f>J22</f>
        <v>0</v>
      </c>
      <c r="K117" s="63">
        <f>J117/I117</f>
        <v>0</v>
      </c>
      <c r="L117" s="33"/>
      <c r="M117" s="34"/>
      <c r="N117" s="63"/>
      <c r="O117" s="33">
        <f>O22</f>
        <v>3</v>
      </c>
      <c r="P117" s="34">
        <f>P22</f>
        <v>2</v>
      </c>
      <c r="Q117" s="63">
        <f>P117/O117</f>
        <v>0.66666666666666663</v>
      </c>
      <c r="R117" s="38">
        <f>R22</f>
        <v>3</v>
      </c>
      <c r="S117" s="38">
        <f>S22</f>
        <v>3</v>
      </c>
      <c r="T117" s="63">
        <f>S117/R117</f>
        <v>1</v>
      </c>
      <c r="U117" s="34">
        <f>U22</f>
        <v>1</v>
      </c>
      <c r="V117" s="38">
        <f>V22</f>
        <v>0</v>
      </c>
      <c r="W117" s="63">
        <f>V117/U117</f>
        <v>0</v>
      </c>
      <c r="X117" s="34">
        <f>X22</f>
        <v>2</v>
      </c>
      <c r="Y117" s="34">
        <f>Y22</f>
        <v>1</v>
      </c>
      <c r="Z117" s="63">
        <f>Y117/X117</f>
        <v>0.5</v>
      </c>
      <c r="AA117" s="34">
        <f>AA22</f>
        <v>6</v>
      </c>
      <c r="AB117" s="34">
        <f>AB22</f>
        <v>0</v>
      </c>
      <c r="AC117" s="63">
        <f>AB117/AA117</f>
        <v>0</v>
      </c>
      <c r="AD117" s="34">
        <f>AD22</f>
        <v>7</v>
      </c>
      <c r="AE117" s="34">
        <f>AE22</f>
        <v>5</v>
      </c>
      <c r="AF117" s="63">
        <f>AE117/AD117</f>
        <v>0.7142857142857143</v>
      </c>
      <c r="AG117" s="34">
        <f>AG22</f>
        <v>6</v>
      </c>
      <c r="AH117" s="34">
        <f>AH22</f>
        <v>3</v>
      </c>
      <c r="AI117" s="63">
        <f>AH117/AG117</f>
        <v>0.5</v>
      </c>
      <c r="AJ117" s="34">
        <f>AJ22</f>
        <v>5</v>
      </c>
      <c r="AK117" s="34">
        <f>AK22</f>
        <v>2</v>
      </c>
      <c r="AL117" s="63">
        <f>AK117/AJ117</f>
        <v>0.4</v>
      </c>
      <c r="AM117" s="42">
        <f t="shared" ref="AM117" si="112">AD117+AG117+AJ117+I117+L117+O117+R117+U117+X117+AA117</f>
        <v>34</v>
      </c>
      <c r="AN117" s="43">
        <f t="shared" si="88"/>
        <v>16</v>
      </c>
      <c r="AO117" s="56">
        <f t="shared" si="84"/>
        <v>0.47058823529411764</v>
      </c>
    </row>
    <row r="118" spans="1:41" s="6" customFormat="1" x14ac:dyDescent="0.2">
      <c r="A118" s="15" t="s">
        <v>38</v>
      </c>
      <c r="B118" s="11" t="s">
        <v>39</v>
      </c>
      <c r="C118" s="15"/>
      <c r="D118" s="11"/>
      <c r="E118" s="32"/>
      <c r="F118" s="15"/>
      <c r="G118" s="11"/>
      <c r="H118" s="32"/>
      <c r="I118" s="15">
        <f>I23</f>
        <v>1</v>
      </c>
      <c r="J118" s="11">
        <f>J23</f>
        <v>1</v>
      </c>
      <c r="K118" s="32">
        <f>J118/I118</f>
        <v>1</v>
      </c>
      <c r="L118" s="15"/>
      <c r="M118" s="11"/>
      <c r="N118" s="32"/>
      <c r="O118" s="15"/>
      <c r="P118" s="11"/>
      <c r="Q118" s="32"/>
      <c r="R118" s="15"/>
      <c r="S118" s="11"/>
      <c r="T118" s="32"/>
      <c r="U118" s="15"/>
      <c r="V118" s="11"/>
      <c r="W118" s="32"/>
      <c r="X118" s="15"/>
      <c r="Y118" s="11"/>
      <c r="Z118" s="32"/>
      <c r="AA118" s="15"/>
      <c r="AB118" s="11"/>
      <c r="AC118" s="32"/>
      <c r="AD118" s="15"/>
      <c r="AE118" s="11"/>
      <c r="AF118" s="32"/>
      <c r="AG118" s="15"/>
      <c r="AH118" s="11"/>
      <c r="AI118" s="32"/>
      <c r="AJ118" s="15"/>
      <c r="AK118" s="51"/>
      <c r="AL118" s="32"/>
      <c r="AM118" s="12">
        <f t="shared" ref="AM118" si="113">AD118+AJ118+AG118+I118+L118+O118+R118+U118+X118+AA118</f>
        <v>1</v>
      </c>
      <c r="AN118" s="13">
        <f t="shared" si="88"/>
        <v>1</v>
      </c>
      <c r="AO118" s="32">
        <f t="shared" si="84"/>
        <v>1</v>
      </c>
    </row>
    <row r="119" spans="1:41" s="6" customFormat="1" hidden="1" x14ac:dyDescent="0.2">
      <c r="A119" s="15" t="s">
        <v>40</v>
      </c>
      <c r="B119" s="11" t="s">
        <v>41</v>
      </c>
      <c r="C119" s="15"/>
      <c r="D119" s="11"/>
      <c r="E119" s="14"/>
      <c r="F119" s="15"/>
      <c r="G119" s="11"/>
      <c r="H119" s="14"/>
      <c r="I119" s="15"/>
      <c r="J119" s="11"/>
      <c r="K119" s="14"/>
      <c r="L119" s="15"/>
      <c r="M119" s="11"/>
      <c r="N119" s="14"/>
      <c r="O119" s="15"/>
      <c r="P119" s="11"/>
      <c r="Q119" s="14"/>
      <c r="R119" s="15"/>
      <c r="S119" s="11"/>
      <c r="T119" s="14"/>
      <c r="U119" s="15"/>
      <c r="V119" s="11"/>
      <c r="W119" s="14"/>
      <c r="X119" s="15"/>
      <c r="Y119" s="11"/>
      <c r="Z119" s="14"/>
      <c r="AA119" s="15"/>
      <c r="AB119" s="11"/>
      <c r="AC119" s="14"/>
      <c r="AD119" s="15"/>
      <c r="AE119" s="11"/>
      <c r="AF119" s="14"/>
      <c r="AG119" s="15"/>
      <c r="AH119" s="11"/>
      <c r="AI119" s="14"/>
      <c r="AJ119" s="15"/>
      <c r="AK119" s="34"/>
      <c r="AL119" s="14"/>
      <c r="AM119" s="54">
        <f t="shared" ref="AM119" si="114">AD119+AG119+AJ119+I119+L119+O119+R119+U119+X119+AA119</f>
        <v>0</v>
      </c>
      <c r="AN119" s="55">
        <f t="shared" si="88"/>
        <v>0</v>
      </c>
      <c r="AO119" s="32"/>
    </row>
    <row r="120" spans="1:41" s="38" customFormat="1" x14ac:dyDescent="0.2">
      <c r="A120" s="33" t="s">
        <v>42</v>
      </c>
      <c r="B120" s="34" t="s">
        <v>43</v>
      </c>
      <c r="C120" s="33"/>
      <c r="D120" s="34"/>
      <c r="E120" s="37"/>
      <c r="F120" s="33">
        <f t="shared" ref="F120:G125" si="115">F25</f>
        <v>1</v>
      </c>
      <c r="G120" s="34">
        <f t="shared" si="115"/>
        <v>1</v>
      </c>
      <c r="H120" s="37">
        <f t="shared" ref="H120:H125" si="116">G120/F120</f>
        <v>1</v>
      </c>
      <c r="I120" s="33"/>
      <c r="J120" s="34"/>
      <c r="K120" s="37"/>
      <c r="L120" s="33"/>
      <c r="M120" s="34"/>
      <c r="N120" s="37"/>
      <c r="O120" s="33"/>
      <c r="P120" s="34"/>
      <c r="Q120" s="37"/>
      <c r="R120" s="33"/>
      <c r="S120" s="34"/>
      <c r="T120" s="37"/>
      <c r="U120" s="33">
        <f t="shared" ref="U120:V125" si="117">U25</f>
        <v>1</v>
      </c>
      <c r="V120" s="34">
        <f t="shared" si="117"/>
        <v>1</v>
      </c>
      <c r="W120" s="37">
        <f t="shared" ref="W120:W125" si="118">V120/U120</f>
        <v>1</v>
      </c>
      <c r="X120" s="33"/>
      <c r="Y120" s="34"/>
      <c r="Z120" s="37"/>
      <c r="AA120" s="33">
        <f>AA25</f>
        <v>1</v>
      </c>
      <c r="AB120" s="34">
        <f>AB25</f>
        <v>1</v>
      </c>
      <c r="AC120" s="46">
        <f t="shared" ref="AC120:AC125" si="119">AB120/AA120</f>
        <v>1</v>
      </c>
      <c r="AD120" s="33">
        <f t="shared" ref="AD120:AE125" si="120">AD25</f>
        <v>2</v>
      </c>
      <c r="AE120" s="34">
        <f t="shared" si="120"/>
        <v>1</v>
      </c>
      <c r="AF120" s="46">
        <f t="shared" ref="AF120:AF125" si="121">AE120/AD120</f>
        <v>0.5</v>
      </c>
      <c r="AG120" s="33">
        <f t="shared" ref="AG120:AH120" si="122">AG25</f>
        <v>10</v>
      </c>
      <c r="AH120" s="34">
        <f t="shared" si="122"/>
        <v>6</v>
      </c>
      <c r="AI120" s="56">
        <f t="shared" ref="AI120:AI125" si="123">AH120/AG120</f>
        <v>0.6</v>
      </c>
      <c r="AJ120" s="33">
        <f t="shared" ref="AJ120:AK120" si="124">AJ25</f>
        <v>6</v>
      </c>
      <c r="AK120" s="34">
        <f t="shared" si="124"/>
        <v>4</v>
      </c>
      <c r="AL120" s="56">
        <f t="shared" ref="AL120:AL124" si="125">AK120/AJ120</f>
        <v>0.66666666666666663</v>
      </c>
      <c r="AM120" s="42">
        <f t="shared" ref="AM120" si="126">AD120+AJ120+AG120+I120+L120+O120+R120+U120+X120+AA120</f>
        <v>20</v>
      </c>
      <c r="AN120" s="43">
        <f t="shared" si="88"/>
        <v>13</v>
      </c>
      <c r="AO120" s="37">
        <f t="shared" si="84"/>
        <v>0.65</v>
      </c>
    </row>
    <row r="121" spans="1:41" s="6" customFormat="1" x14ac:dyDescent="0.2">
      <c r="A121" s="15" t="s">
        <v>44</v>
      </c>
      <c r="B121" s="11" t="s">
        <v>45</v>
      </c>
      <c r="C121" s="15">
        <f t="shared" ref="C121:D124" si="127">C26</f>
        <v>2</v>
      </c>
      <c r="D121" s="11">
        <f t="shared" si="127"/>
        <v>0</v>
      </c>
      <c r="E121" s="14">
        <f>D121/C121</f>
        <v>0</v>
      </c>
      <c r="F121" s="15">
        <f t="shared" si="115"/>
        <v>3</v>
      </c>
      <c r="G121" s="11">
        <f t="shared" si="115"/>
        <v>2</v>
      </c>
      <c r="H121" s="14">
        <f t="shared" si="116"/>
        <v>0.66666666666666663</v>
      </c>
      <c r="I121" s="15">
        <f t="shared" ref="I121:J123" si="128">I26</f>
        <v>4</v>
      </c>
      <c r="J121" s="11">
        <f t="shared" si="128"/>
        <v>2</v>
      </c>
      <c r="K121" s="14">
        <f>J121/I121</f>
        <v>0.5</v>
      </c>
      <c r="L121" s="15">
        <f t="shared" ref="L121:M124" si="129">L26</f>
        <v>3</v>
      </c>
      <c r="M121" s="11">
        <f t="shared" si="129"/>
        <v>2</v>
      </c>
      <c r="N121" s="14">
        <f>M121/L121</f>
        <v>0.66666666666666663</v>
      </c>
      <c r="O121" s="15">
        <f t="shared" ref="O121:P123" si="130">O26</f>
        <v>4</v>
      </c>
      <c r="P121" s="11">
        <f t="shared" si="130"/>
        <v>3</v>
      </c>
      <c r="Q121" s="14">
        <f>P121/O121</f>
        <v>0.75</v>
      </c>
      <c r="R121" s="11">
        <f t="shared" ref="R121:S125" si="131">R26</f>
        <v>8</v>
      </c>
      <c r="S121" s="11">
        <f t="shared" si="131"/>
        <v>2</v>
      </c>
      <c r="T121" s="14">
        <f>S121/R121</f>
        <v>0.25</v>
      </c>
      <c r="U121" s="11">
        <f t="shared" si="117"/>
        <v>1</v>
      </c>
      <c r="V121" s="11">
        <f t="shared" si="117"/>
        <v>1</v>
      </c>
      <c r="W121" s="14">
        <f t="shared" si="118"/>
        <v>1</v>
      </c>
      <c r="X121" s="11">
        <f t="shared" ref="X121:Y125" si="132">X26</f>
        <v>9</v>
      </c>
      <c r="Y121" s="11">
        <f t="shared" si="132"/>
        <v>3</v>
      </c>
      <c r="Z121" s="14">
        <f>Y121/X121</f>
        <v>0.33333333333333331</v>
      </c>
      <c r="AA121" s="11">
        <f t="shared" ref="AA121:AB125" si="133">AA26</f>
        <v>5</v>
      </c>
      <c r="AB121" s="11">
        <f t="shared" si="133"/>
        <v>3</v>
      </c>
      <c r="AC121" s="14">
        <f t="shared" si="119"/>
        <v>0.6</v>
      </c>
      <c r="AD121" s="11">
        <f t="shared" si="120"/>
        <v>7</v>
      </c>
      <c r="AE121" s="11">
        <f t="shared" si="120"/>
        <v>4</v>
      </c>
      <c r="AF121" s="14">
        <f t="shared" si="121"/>
        <v>0.5714285714285714</v>
      </c>
      <c r="AG121" s="11">
        <f t="shared" ref="AG121:AH121" si="134">AG26</f>
        <v>6</v>
      </c>
      <c r="AH121" s="11">
        <f t="shared" si="134"/>
        <v>2</v>
      </c>
      <c r="AI121" s="14">
        <f t="shared" si="123"/>
        <v>0.33333333333333331</v>
      </c>
      <c r="AJ121" s="11">
        <f t="shared" ref="AJ121:AK121" si="135">AJ26</f>
        <v>3</v>
      </c>
      <c r="AK121" s="11">
        <f t="shared" si="135"/>
        <v>2</v>
      </c>
      <c r="AL121" s="14">
        <f t="shared" si="125"/>
        <v>0.66666666666666663</v>
      </c>
      <c r="AM121" s="12">
        <f t="shared" ref="AM121" si="136">AD121+AG121+AJ121+I121+L121+O121+R121+U121+X121+AA121</f>
        <v>50</v>
      </c>
      <c r="AN121" s="13">
        <f t="shared" si="88"/>
        <v>24</v>
      </c>
      <c r="AO121" s="32">
        <f t="shared" si="84"/>
        <v>0.48</v>
      </c>
    </row>
    <row r="122" spans="1:41" s="38" customFormat="1" x14ac:dyDescent="0.2">
      <c r="A122" s="33" t="s">
        <v>46</v>
      </c>
      <c r="B122" s="34" t="s">
        <v>47</v>
      </c>
      <c r="C122" s="33">
        <f t="shared" si="127"/>
        <v>18</v>
      </c>
      <c r="D122" s="34">
        <f t="shared" si="127"/>
        <v>12</v>
      </c>
      <c r="E122" s="37">
        <f>D122/C122</f>
        <v>0.66666666666666663</v>
      </c>
      <c r="F122" s="33">
        <f t="shared" si="115"/>
        <v>14</v>
      </c>
      <c r="G122" s="34">
        <f t="shared" si="115"/>
        <v>8</v>
      </c>
      <c r="H122" s="37">
        <f t="shared" si="116"/>
        <v>0.5714285714285714</v>
      </c>
      <c r="I122" s="33">
        <f t="shared" si="128"/>
        <v>8</v>
      </c>
      <c r="J122" s="34">
        <f t="shared" si="128"/>
        <v>4</v>
      </c>
      <c r="K122" s="37">
        <f>J122/I122</f>
        <v>0.5</v>
      </c>
      <c r="L122" s="33">
        <f t="shared" si="129"/>
        <v>4</v>
      </c>
      <c r="M122" s="34">
        <f t="shared" si="129"/>
        <v>3</v>
      </c>
      <c r="N122" s="37">
        <f>M122/L122</f>
        <v>0.75</v>
      </c>
      <c r="O122" s="33">
        <f t="shared" si="130"/>
        <v>6</v>
      </c>
      <c r="P122" s="34">
        <f t="shared" si="130"/>
        <v>3</v>
      </c>
      <c r="Q122" s="37">
        <f>P122/O122</f>
        <v>0.5</v>
      </c>
      <c r="R122" s="34">
        <f t="shared" si="131"/>
        <v>7</v>
      </c>
      <c r="S122" s="34">
        <f t="shared" si="131"/>
        <v>4</v>
      </c>
      <c r="T122" s="37">
        <f>S122/R122</f>
        <v>0.5714285714285714</v>
      </c>
      <c r="U122" s="34">
        <f t="shared" si="117"/>
        <v>7</v>
      </c>
      <c r="V122" s="34">
        <f t="shared" si="117"/>
        <v>5</v>
      </c>
      <c r="W122" s="37">
        <f t="shared" si="118"/>
        <v>0.7142857142857143</v>
      </c>
      <c r="X122" s="34">
        <f t="shared" si="132"/>
        <v>8</v>
      </c>
      <c r="Y122" s="34">
        <f t="shared" si="132"/>
        <v>3</v>
      </c>
      <c r="Z122" s="37">
        <f>Y122/X122</f>
        <v>0.375</v>
      </c>
      <c r="AA122" s="34">
        <f t="shared" si="133"/>
        <v>7</v>
      </c>
      <c r="AB122" s="34">
        <f t="shared" si="133"/>
        <v>6</v>
      </c>
      <c r="AC122" s="37">
        <f t="shared" si="119"/>
        <v>0.8571428571428571</v>
      </c>
      <c r="AD122" s="34">
        <f t="shared" si="120"/>
        <v>9</v>
      </c>
      <c r="AE122" s="34">
        <f t="shared" si="120"/>
        <v>5</v>
      </c>
      <c r="AF122" s="46">
        <f t="shared" si="121"/>
        <v>0.55555555555555558</v>
      </c>
      <c r="AG122" s="34">
        <f t="shared" ref="AG122:AH122" si="137">AG27</f>
        <v>9</v>
      </c>
      <c r="AH122" s="34">
        <f t="shared" si="137"/>
        <v>4</v>
      </c>
      <c r="AI122" s="56">
        <f t="shared" si="123"/>
        <v>0.44444444444444442</v>
      </c>
      <c r="AJ122" s="34">
        <f t="shared" ref="AJ122:AK122" si="138">AJ27</f>
        <v>4</v>
      </c>
      <c r="AK122" s="34">
        <f t="shared" si="138"/>
        <v>3</v>
      </c>
      <c r="AL122" s="56">
        <f t="shared" si="125"/>
        <v>0.75</v>
      </c>
      <c r="AM122" s="42">
        <f t="shared" ref="AM122" si="139">AD122+AJ122+AG122+I122+L122+O122+R122+U122+X122+AA122</f>
        <v>69</v>
      </c>
      <c r="AN122" s="43">
        <f t="shared" si="88"/>
        <v>40</v>
      </c>
      <c r="AO122" s="37">
        <f t="shared" si="84"/>
        <v>0.57971014492753625</v>
      </c>
    </row>
    <row r="123" spans="1:41" s="6" customFormat="1" x14ac:dyDescent="0.2">
      <c r="A123" s="15" t="s">
        <v>48</v>
      </c>
      <c r="B123" s="11" t="s">
        <v>49</v>
      </c>
      <c r="C123" s="15">
        <f t="shared" si="127"/>
        <v>1</v>
      </c>
      <c r="D123" s="11">
        <f t="shared" si="127"/>
        <v>1</v>
      </c>
      <c r="E123" s="14">
        <f>D123/C123</f>
        <v>1</v>
      </c>
      <c r="F123" s="15">
        <f t="shared" si="115"/>
        <v>3</v>
      </c>
      <c r="G123" s="11">
        <f t="shared" si="115"/>
        <v>2</v>
      </c>
      <c r="H123" s="14">
        <f t="shared" si="116"/>
        <v>0.66666666666666663</v>
      </c>
      <c r="I123" s="15">
        <f t="shared" si="128"/>
        <v>2</v>
      </c>
      <c r="J123" s="11">
        <f t="shared" si="128"/>
        <v>1</v>
      </c>
      <c r="K123" s="14">
        <f>J123/I123</f>
        <v>0.5</v>
      </c>
      <c r="L123" s="15">
        <f t="shared" si="129"/>
        <v>2</v>
      </c>
      <c r="M123" s="11">
        <f t="shared" si="129"/>
        <v>2</v>
      </c>
      <c r="N123" s="14">
        <f>M123/L123</f>
        <v>1</v>
      </c>
      <c r="O123" s="15">
        <f t="shared" si="130"/>
        <v>3</v>
      </c>
      <c r="P123" s="11">
        <f t="shared" si="130"/>
        <v>2</v>
      </c>
      <c r="Q123" s="14">
        <f>P123/O123</f>
        <v>0.66666666666666663</v>
      </c>
      <c r="R123" s="11">
        <f t="shared" si="131"/>
        <v>3</v>
      </c>
      <c r="S123" s="11">
        <f t="shared" si="131"/>
        <v>1</v>
      </c>
      <c r="T123" s="14">
        <f>S123/R123</f>
        <v>0.33333333333333331</v>
      </c>
      <c r="U123" s="11">
        <f t="shared" si="117"/>
        <v>1</v>
      </c>
      <c r="V123" s="11">
        <f t="shared" si="117"/>
        <v>1</v>
      </c>
      <c r="W123" s="14">
        <f t="shared" si="118"/>
        <v>1</v>
      </c>
      <c r="X123" s="11">
        <f t="shared" si="132"/>
        <v>2</v>
      </c>
      <c r="Y123" s="11">
        <f t="shared" si="132"/>
        <v>2</v>
      </c>
      <c r="Z123" s="14">
        <f>Y123/X123</f>
        <v>1</v>
      </c>
      <c r="AA123" s="11">
        <f t="shared" si="133"/>
        <v>6</v>
      </c>
      <c r="AB123" s="11">
        <f t="shared" si="133"/>
        <v>5</v>
      </c>
      <c r="AC123" s="14">
        <f t="shared" si="119"/>
        <v>0.83333333333333337</v>
      </c>
      <c r="AD123" s="11">
        <f t="shared" si="120"/>
        <v>4</v>
      </c>
      <c r="AE123" s="11">
        <f t="shared" si="120"/>
        <v>4</v>
      </c>
      <c r="AF123" s="14">
        <f t="shared" si="121"/>
        <v>1</v>
      </c>
      <c r="AG123" s="11">
        <f t="shared" ref="AG123:AH123" si="140">AG28</f>
        <v>4</v>
      </c>
      <c r="AH123" s="11">
        <f t="shared" si="140"/>
        <v>1</v>
      </c>
      <c r="AI123" s="14">
        <f t="shared" si="123"/>
        <v>0.25</v>
      </c>
      <c r="AJ123" s="11">
        <f t="shared" ref="AJ123:AK123" si="141">AJ28</f>
        <v>8</v>
      </c>
      <c r="AK123" s="11">
        <f t="shared" si="141"/>
        <v>7</v>
      </c>
      <c r="AL123" s="14">
        <f t="shared" si="125"/>
        <v>0.875</v>
      </c>
      <c r="AM123" s="12">
        <f t="shared" ref="AM123" si="142">AD123+AG123+AJ123+I123+L123+O123+R123+U123+X123+AA123</f>
        <v>35</v>
      </c>
      <c r="AN123" s="13">
        <f t="shared" si="88"/>
        <v>26</v>
      </c>
      <c r="AO123" s="32">
        <f t="shared" si="84"/>
        <v>0.74285714285714288</v>
      </c>
    </row>
    <row r="124" spans="1:41" s="38" customFormat="1" x14ac:dyDescent="0.2">
      <c r="A124" s="33" t="s">
        <v>50</v>
      </c>
      <c r="B124" s="34" t="s">
        <v>51</v>
      </c>
      <c r="C124" s="33">
        <f t="shared" si="127"/>
        <v>2</v>
      </c>
      <c r="D124" s="34">
        <f t="shared" si="127"/>
        <v>0</v>
      </c>
      <c r="E124" s="37">
        <f>D124/C124</f>
        <v>0</v>
      </c>
      <c r="F124" s="33">
        <f t="shared" si="115"/>
        <v>1</v>
      </c>
      <c r="G124" s="34">
        <f t="shared" si="115"/>
        <v>0</v>
      </c>
      <c r="H124" s="37">
        <f t="shared" si="116"/>
        <v>0</v>
      </c>
      <c r="I124" s="33"/>
      <c r="J124" s="34"/>
      <c r="K124" s="37"/>
      <c r="L124" s="33">
        <f t="shared" si="129"/>
        <v>2</v>
      </c>
      <c r="M124" s="34">
        <f t="shared" si="129"/>
        <v>2</v>
      </c>
      <c r="N124" s="37">
        <f>M124/L124</f>
        <v>1</v>
      </c>
      <c r="O124" s="33"/>
      <c r="P124" s="34"/>
      <c r="Q124" s="37"/>
      <c r="R124" s="34">
        <f t="shared" si="131"/>
        <v>1</v>
      </c>
      <c r="S124" s="34">
        <f t="shared" si="131"/>
        <v>1</v>
      </c>
      <c r="T124" s="37">
        <f>S124/R124</f>
        <v>1</v>
      </c>
      <c r="U124" s="34">
        <f t="shared" si="117"/>
        <v>2</v>
      </c>
      <c r="V124" s="34">
        <f t="shared" si="117"/>
        <v>2</v>
      </c>
      <c r="W124" s="37">
        <f t="shared" si="118"/>
        <v>1</v>
      </c>
      <c r="X124" s="34">
        <f t="shared" si="132"/>
        <v>4</v>
      </c>
      <c r="Y124" s="34">
        <f t="shared" si="132"/>
        <v>4</v>
      </c>
      <c r="Z124" s="37">
        <f>Y124/X124</f>
        <v>1</v>
      </c>
      <c r="AA124" s="34">
        <f t="shared" si="133"/>
        <v>2</v>
      </c>
      <c r="AB124" s="34">
        <f t="shared" si="133"/>
        <v>0</v>
      </c>
      <c r="AC124" s="37">
        <f t="shared" si="119"/>
        <v>0</v>
      </c>
      <c r="AD124" s="34">
        <f t="shared" si="120"/>
        <v>1</v>
      </c>
      <c r="AE124" s="34">
        <f t="shared" si="120"/>
        <v>0</v>
      </c>
      <c r="AF124" s="46">
        <f t="shared" si="121"/>
        <v>0</v>
      </c>
      <c r="AG124" s="34">
        <f t="shared" ref="AG124:AH124" si="143">AG29</f>
        <v>1</v>
      </c>
      <c r="AH124" s="34">
        <f t="shared" si="143"/>
        <v>1</v>
      </c>
      <c r="AI124" s="56">
        <f t="shared" si="123"/>
        <v>1</v>
      </c>
      <c r="AJ124" s="34">
        <f t="shared" ref="AJ124:AK124" si="144">AJ29</f>
        <v>4</v>
      </c>
      <c r="AK124" s="34">
        <f t="shared" si="144"/>
        <v>1</v>
      </c>
      <c r="AL124" s="56">
        <f t="shared" si="125"/>
        <v>0.25</v>
      </c>
      <c r="AM124" s="42">
        <f t="shared" ref="AM124" si="145">AD124+AJ124+AG124+I124+L124+O124+R124+U124+X124+AA124</f>
        <v>17</v>
      </c>
      <c r="AN124" s="43">
        <f t="shared" si="88"/>
        <v>11</v>
      </c>
      <c r="AO124" s="37">
        <f t="shared" si="84"/>
        <v>0.6470588235294118</v>
      </c>
    </row>
    <row r="125" spans="1:41" s="6" customFormat="1" x14ac:dyDescent="0.2">
      <c r="A125" s="15" t="s">
        <v>52</v>
      </c>
      <c r="B125" s="11" t="s">
        <v>53</v>
      </c>
      <c r="C125" s="15"/>
      <c r="D125" s="11"/>
      <c r="E125" s="14"/>
      <c r="F125" s="15">
        <f t="shared" si="115"/>
        <v>2</v>
      </c>
      <c r="G125" s="11">
        <f t="shared" si="115"/>
        <v>1</v>
      </c>
      <c r="H125" s="14">
        <f t="shared" si="116"/>
        <v>0.5</v>
      </c>
      <c r="I125" s="15"/>
      <c r="J125" s="11"/>
      <c r="K125" s="14"/>
      <c r="L125" s="15"/>
      <c r="M125" s="11"/>
      <c r="N125" s="14"/>
      <c r="O125" s="15">
        <f>O30</f>
        <v>4</v>
      </c>
      <c r="P125" s="11">
        <f>P30</f>
        <v>3</v>
      </c>
      <c r="Q125" s="14">
        <f>P125/O125</f>
        <v>0.75</v>
      </c>
      <c r="R125" s="11">
        <f t="shared" si="131"/>
        <v>1</v>
      </c>
      <c r="S125" s="11">
        <f t="shared" si="131"/>
        <v>1</v>
      </c>
      <c r="T125" s="14">
        <f>S125/R125</f>
        <v>1</v>
      </c>
      <c r="U125" s="11">
        <f t="shared" si="117"/>
        <v>3</v>
      </c>
      <c r="V125" s="11">
        <f t="shared" si="117"/>
        <v>1</v>
      </c>
      <c r="W125" s="14">
        <f t="shared" si="118"/>
        <v>0.33333333333333331</v>
      </c>
      <c r="X125" s="11">
        <f t="shared" si="132"/>
        <v>1</v>
      </c>
      <c r="Y125" s="11">
        <f t="shared" si="132"/>
        <v>1</v>
      </c>
      <c r="Z125" s="14">
        <f>Y125/X125</f>
        <v>1</v>
      </c>
      <c r="AA125" s="11">
        <f t="shared" si="133"/>
        <v>2</v>
      </c>
      <c r="AB125" s="11">
        <f t="shared" si="133"/>
        <v>1</v>
      </c>
      <c r="AC125" s="14">
        <f t="shared" si="119"/>
        <v>0.5</v>
      </c>
      <c r="AD125" s="11">
        <f t="shared" si="120"/>
        <v>4</v>
      </c>
      <c r="AE125" s="11">
        <f t="shared" si="120"/>
        <v>2</v>
      </c>
      <c r="AF125" s="14">
        <f t="shared" si="121"/>
        <v>0.5</v>
      </c>
      <c r="AG125" s="11">
        <f t="shared" ref="AG125:AH125" si="146">AG30</f>
        <v>4</v>
      </c>
      <c r="AH125" s="11">
        <f t="shared" si="146"/>
        <v>3</v>
      </c>
      <c r="AI125" s="14">
        <f t="shared" si="123"/>
        <v>0.75</v>
      </c>
      <c r="AJ125" s="11">
        <f t="shared" ref="AJ125:AK125" si="147">AJ30</f>
        <v>1</v>
      </c>
      <c r="AK125" s="11">
        <f t="shared" si="147"/>
        <v>1</v>
      </c>
      <c r="AL125" s="14">
        <f>AK125/AJ125</f>
        <v>1</v>
      </c>
      <c r="AM125" s="12">
        <f t="shared" ref="AM125" si="148">AD125+AG125+AJ125+I125+L125+O125+R125+U125+X125+AA125</f>
        <v>20</v>
      </c>
      <c r="AN125" s="13">
        <f t="shared" si="88"/>
        <v>13</v>
      </c>
      <c r="AO125" s="32">
        <f t="shared" si="84"/>
        <v>0.65</v>
      </c>
    </row>
    <row r="126" spans="1:41" s="38" customFormat="1" hidden="1" x14ac:dyDescent="0.2">
      <c r="A126" s="33" t="s">
        <v>54</v>
      </c>
      <c r="B126" s="34" t="s">
        <v>55</v>
      </c>
      <c r="C126" s="33"/>
      <c r="D126" s="34"/>
      <c r="E126" s="37"/>
      <c r="F126" s="33"/>
      <c r="G126" s="34"/>
      <c r="H126" s="37"/>
      <c r="I126" s="33"/>
      <c r="J126" s="34"/>
      <c r="K126" s="37"/>
      <c r="L126" s="33"/>
      <c r="M126" s="34"/>
      <c r="N126" s="37"/>
      <c r="O126" s="33"/>
      <c r="P126" s="34"/>
      <c r="Q126" s="37"/>
      <c r="T126" s="37"/>
      <c r="W126" s="37"/>
      <c r="Z126" s="37"/>
      <c r="AC126" s="37"/>
      <c r="AF126" s="46"/>
      <c r="AI126" s="56"/>
      <c r="AL126" s="56"/>
      <c r="AM126" s="42">
        <f t="shared" ref="AM126" si="149">AD126+AJ126+AG126+I126+L126+O126+R126+U126+X126+AA126</f>
        <v>0</v>
      </c>
      <c r="AN126" s="43">
        <f t="shared" si="88"/>
        <v>0</v>
      </c>
      <c r="AO126" s="37"/>
    </row>
    <row r="127" spans="1:41" s="38" customFormat="1" x14ac:dyDescent="0.2">
      <c r="A127" s="33" t="s">
        <v>56</v>
      </c>
      <c r="B127" s="34" t="s">
        <v>57</v>
      </c>
      <c r="C127" s="33">
        <f>C32+C73</f>
        <v>36</v>
      </c>
      <c r="D127" s="34">
        <f>D32+D73</f>
        <v>23</v>
      </c>
      <c r="E127" s="63">
        <f>D127/C127</f>
        <v>0.63888888888888884</v>
      </c>
      <c r="F127" s="33">
        <f>F32+F73</f>
        <v>62</v>
      </c>
      <c r="G127" s="34">
        <f>G32+G73</f>
        <v>41</v>
      </c>
      <c r="H127" s="63">
        <f>G127/F127</f>
        <v>0.66129032258064513</v>
      </c>
      <c r="I127" s="33">
        <f>I32+I73</f>
        <v>50</v>
      </c>
      <c r="J127" s="34">
        <f>J32+J73</f>
        <v>35</v>
      </c>
      <c r="K127" s="63">
        <f>J127/I127</f>
        <v>0.7</v>
      </c>
      <c r="L127" s="33">
        <f>L32+L73</f>
        <v>45</v>
      </c>
      <c r="M127" s="34">
        <f>M32+M73</f>
        <v>25</v>
      </c>
      <c r="N127" s="63">
        <f>M127/L127</f>
        <v>0.55555555555555558</v>
      </c>
      <c r="O127" s="33">
        <f>O32+O73</f>
        <v>48</v>
      </c>
      <c r="P127" s="34">
        <f>P32+P73</f>
        <v>33</v>
      </c>
      <c r="Q127" s="63">
        <f>P127/O127</f>
        <v>0.6875</v>
      </c>
      <c r="R127" s="34">
        <f>R32+R73</f>
        <v>48</v>
      </c>
      <c r="S127" s="34">
        <f>S32+S73</f>
        <v>32</v>
      </c>
      <c r="T127" s="63">
        <f>S127/R127</f>
        <v>0.66666666666666663</v>
      </c>
      <c r="U127" s="34">
        <f>U32+U73</f>
        <v>51</v>
      </c>
      <c r="V127" s="34">
        <f>V32+V73</f>
        <v>27</v>
      </c>
      <c r="W127" s="63">
        <f>V127/U127</f>
        <v>0.52941176470588236</v>
      </c>
      <c r="X127" s="34">
        <f>X32+X73</f>
        <v>54</v>
      </c>
      <c r="Y127" s="34">
        <f>Y32+Y73</f>
        <v>38</v>
      </c>
      <c r="Z127" s="63">
        <f>Y127/X127</f>
        <v>0.70370370370370372</v>
      </c>
      <c r="AA127" s="34">
        <f>AA32+AA73</f>
        <v>49</v>
      </c>
      <c r="AB127" s="34">
        <f>AB32+AB73</f>
        <v>32</v>
      </c>
      <c r="AC127" s="63">
        <f>AB127/AA127</f>
        <v>0.65306122448979587</v>
      </c>
      <c r="AD127" s="34">
        <f>AD32+AD73</f>
        <v>57</v>
      </c>
      <c r="AE127" s="34">
        <f>AE32+AE73</f>
        <v>40</v>
      </c>
      <c r="AF127" s="63">
        <f>AE127/AD127</f>
        <v>0.70175438596491224</v>
      </c>
      <c r="AG127" s="34">
        <f>AG32+AG73</f>
        <v>63</v>
      </c>
      <c r="AH127" s="34">
        <f>AH32+AH73</f>
        <v>36</v>
      </c>
      <c r="AI127" s="63">
        <f>AH127/AG127</f>
        <v>0.5714285714285714</v>
      </c>
      <c r="AJ127" s="34">
        <f>AJ32+AJ73</f>
        <v>58</v>
      </c>
      <c r="AK127" s="34">
        <f>AK32+AK73</f>
        <v>27</v>
      </c>
      <c r="AL127" s="63">
        <f>AK127/AJ127</f>
        <v>0.46551724137931033</v>
      </c>
      <c r="AM127" s="42">
        <f t="shared" ref="AM127" si="150">AD127+AG127+AJ127+I127+L127+O127+R127+U127+X127+AA127</f>
        <v>523</v>
      </c>
      <c r="AN127" s="43">
        <f t="shared" si="88"/>
        <v>325</v>
      </c>
      <c r="AO127" s="56">
        <f t="shared" si="84"/>
        <v>0.62141491395793502</v>
      </c>
    </row>
    <row r="128" spans="1:41" s="38" customFormat="1" hidden="1" x14ac:dyDescent="0.2">
      <c r="A128" s="33" t="s">
        <v>58</v>
      </c>
      <c r="B128" s="34" t="s">
        <v>59</v>
      </c>
      <c r="C128" s="33">
        <f>C33</f>
        <v>2</v>
      </c>
      <c r="D128" s="34">
        <f>D33</f>
        <v>1</v>
      </c>
      <c r="E128" s="37">
        <f>D128/C128</f>
        <v>0.5</v>
      </c>
      <c r="F128" s="33"/>
      <c r="G128" s="34"/>
      <c r="H128" s="37"/>
      <c r="I128" s="33"/>
      <c r="J128" s="34"/>
      <c r="K128" s="37"/>
      <c r="L128" s="33"/>
      <c r="M128" s="34"/>
      <c r="N128" s="37"/>
      <c r="O128" s="33"/>
      <c r="P128" s="34"/>
      <c r="Q128" s="37"/>
      <c r="T128" s="37"/>
      <c r="W128" s="37"/>
      <c r="Z128" s="37"/>
      <c r="AC128" s="46"/>
      <c r="AF128" s="46"/>
      <c r="AI128" s="56"/>
      <c r="AL128" s="56"/>
      <c r="AM128" s="42">
        <f t="shared" ref="AM128" si="151">AD128+AJ128+AG128+I128+L128+O128+R128+U128+X128+AA128</f>
        <v>0</v>
      </c>
      <c r="AN128" s="43">
        <f t="shared" si="88"/>
        <v>0</v>
      </c>
      <c r="AO128" s="37" t="e">
        <f t="shared" si="84"/>
        <v>#DIV/0!</v>
      </c>
    </row>
    <row r="129" spans="1:42" s="6" customFormat="1" x14ac:dyDescent="0.2">
      <c r="A129" s="15" t="s">
        <v>60</v>
      </c>
      <c r="B129" s="11" t="s">
        <v>61</v>
      </c>
      <c r="C129" s="15"/>
      <c r="D129" s="11"/>
      <c r="E129" s="14"/>
      <c r="F129" s="15"/>
      <c r="G129" s="11"/>
      <c r="H129" s="14"/>
      <c r="I129" s="15">
        <f>I34</f>
        <v>1</v>
      </c>
      <c r="J129" s="11">
        <f>J34</f>
        <v>1</v>
      </c>
      <c r="K129" s="14">
        <f>J129/I129</f>
        <v>1</v>
      </c>
      <c r="L129" s="15"/>
      <c r="M129" s="11"/>
      <c r="N129" s="14"/>
      <c r="O129" s="15">
        <f>O34</f>
        <v>2</v>
      </c>
      <c r="P129" s="11">
        <f>P34</f>
        <v>0</v>
      </c>
      <c r="Q129" s="14">
        <f>P129/O129</f>
        <v>0</v>
      </c>
      <c r="T129" s="14"/>
      <c r="W129" s="14"/>
      <c r="X129" s="6">
        <f>X34</f>
        <v>2</v>
      </c>
      <c r="Y129" s="6">
        <f>Y34</f>
        <v>1</v>
      </c>
      <c r="Z129" s="14"/>
      <c r="AA129" s="6">
        <f>AA34</f>
        <v>1</v>
      </c>
      <c r="AB129" s="6">
        <f>AB34</f>
        <v>1</v>
      </c>
      <c r="AC129" s="14">
        <f>AB129/AA129</f>
        <v>1</v>
      </c>
      <c r="AD129" s="6">
        <f>AD34</f>
        <v>4</v>
      </c>
      <c r="AE129" s="6">
        <f>AE34</f>
        <v>3</v>
      </c>
      <c r="AF129" s="14">
        <f>AE129/AD129</f>
        <v>0.75</v>
      </c>
      <c r="AG129" s="6">
        <f>AG34</f>
        <v>4</v>
      </c>
      <c r="AH129" s="6">
        <f>AH34</f>
        <v>3</v>
      </c>
      <c r="AI129" s="14">
        <f>AH129/AG129</f>
        <v>0.75</v>
      </c>
      <c r="AJ129" s="6">
        <f>AJ34</f>
        <v>2</v>
      </c>
      <c r="AK129" s="6">
        <f>AK34</f>
        <v>2</v>
      </c>
      <c r="AL129" s="14">
        <f>AK129/AJ129</f>
        <v>1</v>
      </c>
      <c r="AM129" s="12">
        <f t="shared" ref="AM129" si="152">AD129+AG129+AJ129+I129+L129+O129+R129+U129+X129+AA129</f>
        <v>16</v>
      </c>
      <c r="AN129" s="13">
        <f t="shared" si="88"/>
        <v>11</v>
      </c>
      <c r="AO129" s="32">
        <f t="shared" si="84"/>
        <v>0.6875</v>
      </c>
    </row>
    <row r="130" spans="1:42" s="38" customFormat="1" x14ac:dyDescent="0.2">
      <c r="A130" s="33" t="s">
        <v>62</v>
      </c>
      <c r="B130" s="34" t="s">
        <v>63</v>
      </c>
      <c r="C130" s="35">
        <f>C35+C74</f>
        <v>12</v>
      </c>
      <c r="D130" s="36">
        <f>D35+D74</f>
        <v>9</v>
      </c>
      <c r="E130" s="37">
        <f>D130/C130</f>
        <v>0.75</v>
      </c>
      <c r="F130" s="35">
        <f>F35+F74</f>
        <v>12</v>
      </c>
      <c r="G130" s="36">
        <f>G35+G74</f>
        <v>9</v>
      </c>
      <c r="H130" s="37">
        <f>G130/F130</f>
        <v>0.75</v>
      </c>
      <c r="I130" s="35">
        <f>I35+I74</f>
        <v>17</v>
      </c>
      <c r="J130" s="36">
        <f>J35+J74</f>
        <v>11</v>
      </c>
      <c r="K130" s="37">
        <f>J130/I130</f>
        <v>0.6470588235294118</v>
      </c>
      <c r="L130" s="35">
        <f>L35+L74</f>
        <v>19</v>
      </c>
      <c r="M130" s="36">
        <f>M35+M74</f>
        <v>12</v>
      </c>
      <c r="N130" s="37">
        <f>M130/L130</f>
        <v>0.63157894736842102</v>
      </c>
      <c r="O130" s="35">
        <f>O35+O74</f>
        <v>22</v>
      </c>
      <c r="P130" s="36">
        <f>P35+P74</f>
        <v>14</v>
      </c>
      <c r="Q130" s="37">
        <f>P130/O130</f>
        <v>0.63636363636363635</v>
      </c>
      <c r="R130" s="35">
        <f>R35+R74</f>
        <v>20</v>
      </c>
      <c r="S130" s="36">
        <f>S35+S74</f>
        <v>12</v>
      </c>
      <c r="T130" s="37">
        <f>S130/R130</f>
        <v>0.6</v>
      </c>
      <c r="U130" s="35">
        <f>U35+U74</f>
        <v>21</v>
      </c>
      <c r="V130" s="36">
        <f>V35+V74</f>
        <v>13</v>
      </c>
      <c r="W130" s="37">
        <f>V130/U130</f>
        <v>0.61904761904761907</v>
      </c>
      <c r="X130" s="35">
        <f>X35+X74</f>
        <v>31</v>
      </c>
      <c r="Y130" s="36">
        <f>Y35+Y74</f>
        <v>19</v>
      </c>
      <c r="Z130" s="37">
        <f>Y130/X130</f>
        <v>0.61290322580645162</v>
      </c>
      <c r="AA130" s="35">
        <f>AA35+AA74</f>
        <v>28</v>
      </c>
      <c r="AB130" s="36">
        <f>AB35+AB74</f>
        <v>19</v>
      </c>
      <c r="AC130" s="46">
        <f>AB130/AA130</f>
        <v>0.6785714285714286</v>
      </c>
      <c r="AD130" s="44">
        <f>AD35+AD74</f>
        <v>39</v>
      </c>
      <c r="AE130" s="45">
        <f>AE35+AE74</f>
        <v>22</v>
      </c>
      <c r="AF130" s="46">
        <f>AE130/AD130</f>
        <v>0.5641025641025641</v>
      </c>
      <c r="AG130" s="44">
        <f>AG35+AG74</f>
        <v>28</v>
      </c>
      <c r="AH130" s="45">
        <f>AH35+AH74</f>
        <v>11</v>
      </c>
      <c r="AI130" s="56">
        <f>AH130/AG130</f>
        <v>0.39285714285714285</v>
      </c>
      <c r="AJ130" s="44">
        <f>AJ35+AJ74</f>
        <v>36</v>
      </c>
      <c r="AK130" s="45">
        <f>AK35+AK74</f>
        <v>21</v>
      </c>
      <c r="AL130" s="56">
        <f>AK130/AJ130</f>
        <v>0.58333333333333337</v>
      </c>
      <c r="AM130" s="42">
        <f t="shared" ref="AM130" si="153">AD130+AJ130+AG130+I130+L130+O130+R130+U130+X130+AA130</f>
        <v>261</v>
      </c>
      <c r="AN130" s="43">
        <f t="shared" si="88"/>
        <v>154</v>
      </c>
      <c r="AO130" s="37">
        <f t="shared" si="84"/>
        <v>0.59003831417624519</v>
      </c>
    </row>
    <row r="131" spans="1:42" s="6" customFormat="1" hidden="1" x14ac:dyDescent="0.2">
      <c r="A131" s="15" t="s">
        <v>64</v>
      </c>
      <c r="B131" s="11" t="s">
        <v>65</v>
      </c>
      <c r="C131" s="15">
        <f>C36</f>
        <v>6</v>
      </c>
      <c r="D131" s="11">
        <f>D36</f>
        <v>3</v>
      </c>
      <c r="E131" s="14">
        <f>D131/C131</f>
        <v>0.5</v>
      </c>
      <c r="F131" s="15">
        <f>F36</f>
        <v>6</v>
      </c>
      <c r="G131" s="11">
        <f>G36</f>
        <v>4</v>
      </c>
      <c r="H131" s="14">
        <f>G131/F131</f>
        <v>0.66666666666666663</v>
      </c>
      <c r="I131" s="15"/>
      <c r="J131" s="11"/>
      <c r="K131" s="14"/>
      <c r="L131" s="15"/>
      <c r="M131" s="11"/>
      <c r="N131" s="14"/>
      <c r="O131" s="15"/>
      <c r="P131" s="11"/>
      <c r="Q131" s="14"/>
      <c r="T131" s="14"/>
      <c r="W131" s="14"/>
      <c r="Z131" s="14"/>
      <c r="AC131" s="14"/>
      <c r="AF131" s="14"/>
      <c r="AI131" s="14"/>
      <c r="AL131" s="14"/>
      <c r="AM131" s="54">
        <f t="shared" ref="AM131" si="154">AD131+AG131+AJ131+I131+L131+O131+R131+U131+X131+AA131</f>
        <v>0</v>
      </c>
      <c r="AN131" s="55">
        <f t="shared" si="88"/>
        <v>0</v>
      </c>
      <c r="AO131" s="32" t="e">
        <f t="shared" si="84"/>
        <v>#DIV/0!</v>
      </c>
    </row>
    <row r="132" spans="1:42" s="6" customFormat="1" x14ac:dyDescent="0.2">
      <c r="A132" s="15" t="s">
        <v>66</v>
      </c>
      <c r="B132" s="11" t="s">
        <v>67</v>
      </c>
      <c r="C132" s="15">
        <f>C37</f>
        <v>1</v>
      </c>
      <c r="D132" s="11">
        <f>D37</f>
        <v>0</v>
      </c>
      <c r="E132" s="32">
        <f>D132/C132</f>
        <v>0</v>
      </c>
      <c r="F132" s="15"/>
      <c r="G132" s="11"/>
      <c r="H132" s="32"/>
      <c r="I132" s="15">
        <f>I37</f>
        <v>2</v>
      </c>
      <c r="J132" s="11">
        <f>J37</f>
        <v>2</v>
      </c>
      <c r="K132" s="32">
        <f>J132/I132</f>
        <v>1</v>
      </c>
      <c r="L132" s="15">
        <f>L37</f>
        <v>4</v>
      </c>
      <c r="M132" s="11">
        <f>M37</f>
        <v>3</v>
      </c>
      <c r="N132" s="32">
        <f>M132/L132</f>
        <v>0.75</v>
      </c>
      <c r="O132" s="15">
        <f>O37</f>
        <v>1</v>
      </c>
      <c r="P132" s="11">
        <f>P37</f>
        <v>0</v>
      </c>
      <c r="Q132" s="32">
        <f>P132/O132</f>
        <v>0</v>
      </c>
      <c r="R132" s="6">
        <f>R37</f>
        <v>2</v>
      </c>
      <c r="S132" s="6">
        <f>S37</f>
        <v>1</v>
      </c>
      <c r="T132" s="32">
        <f>S132/R132</f>
        <v>0.5</v>
      </c>
      <c r="U132" s="6">
        <f>U37</f>
        <v>3</v>
      </c>
      <c r="V132" s="6">
        <f>V37</f>
        <v>2</v>
      </c>
      <c r="W132" s="32">
        <f>V132/U132</f>
        <v>0.66666666666666663</v>
      </c>
      <c r="X132" s="6">
        <f>X37</f>
        <v>5</v>
      </c>
      <c r="Y132" s="6">
        <f>Y37</f>
        <v>2</v>
      </c>
      <c r="Z132" s="32">
        <f>Y132/X132</f>
        <v>0.4</v>
      </c>
      <c r="AA132" s="6">
        <f>AA37</f>
        <v>1</v>
      </c>
      <c r="AB132" s="6">
        <f>AB37</f>
        <v>0</v>
      </c>
      <c r="AC132" s="32">
        <f>AB132/AA132</f>
        <v>0</v>
      </c>
      <c r="AD132" s="6">
        <f>AD37</f>
        <v>3</v>
      </c>
      <c r="AE132" s="6">
        <f>AE37</f>
        <v>2</v>
      </c>
      <c r="AF132" s="32">
        <f>AE132/AD132</f>
        <v>0.66666666666666663</v>
      </c>
      <c r="AG132" s="6">
        <f>AG37</f>
        <v>4</v>
      </c>
      <c r="AH132" s="6">
        <f>AH37</f>
        <v>2</v>
      </c>
      <c r="AI132" s="32">
        <f>AH132/AG132</f>
        <v>0.5</v>
      </c>
      <c r="AJ132" s="6">
        <f>AJ37</f>
        <v>3</v>
      </c>
      <c r="AK132" s="51">
        <f>AK37</f>
        <v>3</v>
      </c>
      <c r="AL132" s="32">
        <f>AK132/AJ132</f>
        <v>1</v>
      </c>
      <c r="AM132" s="12">
        <f t="shared" ref="AM132" si="155">AD132+AJ132+AG132+I132+L132+O132+R132+U132+X132+AA132</f>
        <v>28</v>
      </c>
      <c r="AN132" s="13">
        <f t="shared" si="88"/>
        <v>17</v>
      </c>
      <c r="AO132" s="32">
        <f t="shared" si="84"/>
        <v>0.6071428571428571</v>
      </c>
    </row>
    <row r="133" spans="1:42" s="38" customFormat="1" x14ac:dyDescent="0.2">
      <c r="A133" s="33" t="s">
        <v>68</v>
      </c>
      <c r="B133" s="34" t="s">
        <v>69</v>
      </c>
      <c r="C133" s="33"/>
      <c r="D133" s="34"/>
      <c r="E133" s="63"/>
      <c r="F133" s="33"/>
      <c r="G133" s="34"/>
      <c r="H133" s="63"/>
      <c r="I133" s="33"/>
      <c r="J133" s="34"/>
      <c r="K133" s="63"/>
      <c r="L133" s="33"/>
      <c r="M133" s="34"/>
      <c r="N133" s="63"/>
      <c r="O133" s="33"/>
      <c r="P133" s="34"/>
      <c r="Q133" s="63"/>
      <c r="T133" s="63"/>
      <c r="U133" s="38">
        <f>U38</f>
        <v>3</v>
      </c>
      <c r="V133" s="38">
        <f>V38</f>
        <v>2</v>
      </c>
      <c r="W133" s="63"/>
      <c r="Z133" s="63"/>
      <c r="AC133" s="63"/>
      <c r="AF133" s="63"/>
      <c r="AI133" s="63"/>
      <c r="AK133" s="34"/>
      <c r="AL133" s="63"/>
      <c r="AM133" s="42">
        <f t="shared" ref="AM133" si="156">AD133+AG133+AJ133+I133+L133+O133+R133+U133+X133+AA133</f>
        <v>3</v>
      </c>
      <c r="AN133" s="43">
        <f t="shared" si="88"/>
        <v>2</v>
      </c>
      <c r="AO133" s="56">
        <f t="shared" si="84"/>
        <v>0.66666666666666663</v>
      </c>
    </row>
    <row r="134" spans="1:42" s="6" customFormat="1" x14ac:dyDescent="0.2">
      <c r="A134" s="15" t="s">
        <v>70</v>
      </c>
      <c r="B134" s="11" t="s">
        <v>71</v>
      </c>
      <c r="C134" s="65">
        <f>C39+C76</f>
        <v>15</v>
      </c>
      <c r="D134" s="41">
        <f>D39+D76</f>
        <v>7</v>
      </c>
      <c r="E134" s="32">
        <f>D134/C134</f>
        <v>0.46666666666666667</v>
      </c>
      <c r="F134" s="65">
        <f>F39+F76</f>
        <v>11</v>
      </c>
      <c r="G134" s="41">
        <f>G39+G76</f>
        <v>5</v>
      </c>
      <c r="H134" s="32">
        <f>G134/F134</f>
        <v>0.45454545454545453</v>
      </c>
      <c r="I134" s="65">
        <f>I39+I76</f>
        <v>10</v>
      </c>
      <c r="J134" s="41">
        <f>J39+J76</f>
        <v>8</v>
      </c>
      <c r="K134" s="32">
        <f>J134/I134</f>
        <v>0.8</v>
      </c>
      <c r="L134" s="65">
        <f>L39+L76</f>
        <v>5</v>
      </c>
      <c r="M134" s="41">
        <f>M39+M76</f>
        <v>2</v>
      </c>
      <c r="N134" s="32">
        <f>M134/L134</f>
        <v>0.4</v>
      </c>
      <c r="O134" s="65">
        <f>O39+O76</f>
        <v>6</v>
      </c>
      <c r="P134" s="41">
        <f>P39+P76</f>
        <v>5</v>
      </c>
      <c r="Q134" s="32">
        <f>P134/O134</f>
        <v>0.83333333333333337</v>
      </c>
      <c r="R134" s="65">
        <f>R39+R76</f>
        <v>15</v>
      </c>
      <c r="S134" s="41">
        <f>S39+S76</f>
        <v>10</v>
      </c>
      <c r="T134" s="32">
        <f>S134/R134</f>
        <v>0.66666666666666663</v>
      </c>
      <c r="U134" s="65">
        <f>U39+U76</f>
        <v>8</v>
      </c>
      <c r="V134" s="41">
        <f>V39+V76</f>
        <v>4</v>
      </c>
      <c r="W134" s="32">
        <f>V134/U134</f>
        <v>0.5</v>
      </c>
      <c r="X134" s="65">
        <f>X39+X76</f>
        <v>16</v>
      </c>
      <c r="Y134" s="41">
        <f>Y39+Y76</f>
        <v>11</v>
      </c>
      <c r="Z134" s="32">
        <f>Y134/X134</f>
        <v>0.6875</v>
      </c>
      <c r="AA134" s="65">
        <f>AA39+AA76</f>
        <v>17</v>
      </c>
      <c r="AB134" s="41">
        <f>AB39+AB76</f>
        <v>6</v>
      </c>
      <c r="AC134" s="32">
        <f>AB134/AA134</f>
        <v>0.35294117647058826</v>
      </c>
      <c r="AD134" s="65">
        <f>AD39+AD76</f>
        <v>16</v>
      </c>
      <c r="AE134" s="41">
        <f>AE39+AE76</f>
        <v>7</v>
      </c>
      <c r="AF134" s="32">
        <f>AE134/AD134</f>
        <v>0.4375</v>
      </c>
      <c r="AG134" s="65">
        <f>AG39+AG76</f>
        <v>17</v>
      </c>
      <c r="AH134" s="41">
        <f>AH39+AH76</f>
        <v>13</v>
      </c>
      <c r="AI134" s="32">
        <f>AH134/AG134</f>
        <v>0.76470588235294112</v>
      </c>
      <c r="AJ134" s="65">
        <f>AJ39+AJ76</f>
        <v>12</v>
      </c>
      <c r="AK134" s="41">
        <f>AK39+AK76</f>
        <v>6</v>
      </c>
      <c r="AL134" s="32">
        <f>AK134/AJ134</f>
        <v>0.5</v>
      </c>
      <c r="AM134" s="12">
        <f t="shared" ref="AM134" si="157">AD134+AJ134+AG134+I134+L134+O134+R134+U134+X134+AA134</f>
        <v>122</v>
      </c>
      <c r="AN134" s="13">
        <f t="shared" si="88"/>
        <v>72</v>
      </c>
      <c r="AO134" s="32">
        <f t="shared" si="84"/>
        <v>0.5901639344262295</v>
      </c>
    </row>
    <row r="135" spans="1:42" s="6" customFormat="1" hidden="1" x14ac:dyDescent="0.2">
      <c r="A135" s="15" t="s">
        <v>72</v>
      </c>
      <c r="B135" s="11" t="s">
        <v>73</v>
      </c>
      <c r="C135" s="16">
        <f>C40+C77</f>
        <v>15</v>
      </c>
      <c r="D135" s="17">
        <f>D40+D77</f>
        <v>14</v>
      </c>
      <c r="E135" s="14">
        <f>D135/C135</f>
        <v>0.93333333333333335</v>
      </c>
      <c r="F135" s="16">
        <f>F40+F77</f>
        <v>6</v>
      </c>
      <c r="G135" s="17">
        <f>G40+G77</f>
        <v>3</v>
      </c>
      <c r="H135" s="14">
        <f>G135/F135</f>
        <v>0.5</v>
      </c>
      <c r="I135" s="15"/>
      <c r="J135" s="11"/>
      <c r="K135" s="14"/>
      <c r="L135" s="15"/>
      <c r="M135" s="11"/>
      <c r="N135" s="14"/>
      <c r="O135" s="15"/>
      <c r="P135" s="11"/>
      <c r="Q135" s="14"/>
      <c r="T135" s="14"/>
      <c r="W135" s="14"/>
      <c r="Z135" s="14"/>
      <c r="AC135" s="14"/>
      <c r="AF135" s="14"/>
      <c r="AI135" s="14"/>
      <c r="AL135" s="14"/>
      <c r="AM135" s="54">
        <f t="shared" ref="AM135" si="158">AD135+AG135+AJ135+I135+L135+O135+R135+U135+X135+AA135</f>
        <v>0</v>
      </c>
      <c r="AN135" s="55">
        <f t="shared" si="88"/>
        <v>0</v>
      </c>
      <c r="AO135" s="32" t="e">
        <f t="shared" si="84"/>
        <v>#DIV/0!</v>
      </c>
    </row>
    <row r="136" spans="1:42" s="38" customFormat="1" x14ac:dyDescent="0.2">
      <c r="A136" s="33" t="s">
        <v>74</v>
      </c>
      <c r="B136" s="34" t="s">
        <v>75</v>
      </c>
      <c r="C136" s="33"/>
      <c r="D136" s="34"/>
      <c r="E136" s="37"/>
      <c r="F136" s="33"/>
      <c r="G136" s="34"/>
      <c r="H136" s="37"/>
      <c r="I136" s="33"/>
      <c r="J136" s="34"/>
      <c r="K136" s="37"/>
      <c r="L136" s="33"/>
      <c r="M136" s="34"/>
      <c r="N136" s="37"/>
      <c r="O136" s="33"/>
      <c r="P136" s="34"/>
      <c r="Q136" s="37"/>
      <c r="R136" s="38">
        <f>R41</f>
        <v>2</v>
      </c>
      <c r="S136" s="38">
        <f>S41</f>
        <v>2</v>
      </c>
      <c r="T136" s="37">
        <f>S136/R136</f>
        <v>1</v>
      </c>
      <c r="U136" s="38">
        <f>U41</f>
        <v>2</v>
      </c>
      <c r="V136" s="38">
        <f>V41</f>
        <v>1</v>
      </c>
      <c r="W136" s="37">
        <f>V136/U136</f>
        <v>0.5</v>
      </c>
      <c r="X136" s="38">
        <f>X41</f>
        <v>2</v>
      </c>
      <c r="Y136" s="38">
        <f>Y41</f>
        <v>1</v>
      </c>
      <c r="Z136" s="37">
        <f>Y136/X136</f>
        <v>0.5</v>
      </c>
      <c r="AA136" s="38">
        <f>AA41</f>
        <v>3</v>
      </c>
      <c r="AB136" s="38">
        <f>AB41</f>
        <v>0</v>
      </c>
      <c r="AC136" s="37">
        <f>AB136/AA136</f>
        <v>0</v>
      </c>
      <c r="AD136" s="38">
        <f>AD41</f>
        <v>0</v>
      </c>
      <c r="AE136" s="38">
        <f>AE41</f>
        <v>0</v>
      </c>
      <c r="AF136" s="46"/>
      <c r="AG136" s="38">
        <f>AG41</f>
        <v>0</v>
      </c>
      <c r="AH136" s="38">
        <f>AH41</f>
        <v>0</v>
      </c>
      <c r="AI136" s="56"/>
      <c r="AJ136" s="38">
        <f>AJ41</f>
        <v>2</v>
      </c>
      <c r="AK136" s="38">
        <f>AK41</f>
        <v>0</v>
      </c>
      <c r="AL136" s="56">
        <f>AK136/AJ136</f>
        <v>0</v>
      </c>
      <c r="AM136" s="42">
        <f t="shared" ref="AM136" si="159">AD136+AJ136+AG136+I136+L136+O136+R136+U136+X136+AA136</f>
        <v>11</v>
      </c>
      <c r="AN136" s="43">
        <f t="shared" si="88"/>
        <v>4</v>
      </c>
      <c r="AO136" s="37">
        <f t="shared" si="84"/>
        <v>0.36363636363636365</v>
      </c>
    </row>
    <row r="137" spans="1:42" s="6" customFormat="1" x14ac:dyDescent="0.2">
      <c r="A137" s="15" t="s">
        <v>76</v>
      </c>
      <c r="B137" s="11" t="s">
        <v>77</v>
      </c>
      <c r="C137" s="15">
        <f>C42</f>
        <v>6</v>
      </c>
      <c r="D137" s="11">
        <f>D42</f>
        <v>5</v>
      </c>
      <c r="E137" s="14">
        <f>D137/C137</f>
        <v>0.83333333333333337</v>
      </c>
      <c r="F137" s="15">
        <f>F42</f>
        <v>4</v>
      </c>
      <c r="G137" s="11">
        <f>G42</f>
        <v>0</v>
      </c>
      <c r="H137" s="14">
        <f>G137/F137</f>
        <v>0</v>
      </c>
      <c r="I137" s="15">
        <f>I42</f>
        <v>8</v>
      </c>
      <c r="J137" s="11">
        <f>J42</f>
        <v>3</v>
      </c>
      <c r="K137" s="14">
        <f>J137/I137</f>
        <v>0.375</v>
      </c>
      <c r="L137" s="15">
        <f>L42+L78</f>
        <v>5</v>
      </c>
      <c r="M137" s="11">
        <f>M42</f>
        <v>2</v>
      </c>
      <c r="N137" s="14">
        <f>M137/L137</f>
        <v>0.4</v>
      </c>
      <c r="O137" s="15">
        <f>O42</f>
        <v>2</v>
      </c>
      <c r="P137" s="11">
        <f>P42</f>
        <v>1</v>
      </c>
      <c r="Q137" s="14">
        <f>P137/O137</f>
        <v>0.5</v>
      </c>
      <c r="R137" s="11">
        <f>R42</f>
        <v>6</v>
      </c>
      <c r="S137" s="11">
        <f>S42</f>
        <v>5</v>
      </c>
      <c r="T137" s="14">
        <f>S137/R137</f>
        <v>0.83333333333333337</v>
      </c>
      <c r="U137" s="11">
        <f>U42</f>
        <v>6</v>
      </c>
      <c r="V137" s="11">
        <f>V42</f>
        <v>4</v>
      </c>
      <c r="W137" s="14">
        <f>V137/U137</f>
        <v>0.66666666666666663</v>
      </c>
      <c r="X137" s="11">
        <f>X42</f>
        <v>3</v>
      </c>
      <c r="Y137" s="11">
        <f>Y42</f>
        <v>3</v>
      </c>
      <c r="Z137" s="14">
        <f>Y137/X137</f>
        <v>1</v>
      </c>
      <c r="AA137" s="11">
        <f>AA42</f>
        <v>9</v>
      </c>
      <c r="AB137" s="11">
        <f>AB42</f>
        <v>4</v>
      </c>
      <c r="AC137" s="14">
        <f>AB137/AA137</f>
        <v>0.44444444444444442</v>
      </c>
      <c r="AD137" s="11">
        <f>AD42</f>
        <v>13</v>
      </c>
      <c r="AE137" s="11">
        <f>AE42</f>
        <v>5</v>
      </c>
      <c r="AF137" s="14">
        <f>AE137/AD137</f>
        <v>0.38461538461538464</v>
      </c>
      <c r="AG137" s="11">
        <f>AG42</f>
        <v>11</v>
      </c>
      <c r="AH137" s="11">
        <f>AH42</f>
        <v>5</v>
      </c>
      <c r="AI137" s="14">
        <f>AH137/AG137</f>
        <v>0.45454545454545453</v>
      </c>
      <c r="AJ137" s="11">
        <f>AJ42</f>
        <v>13</v>
      </c>
      <c r="AK137" s="11">
        <f>AK42</f>
        <v>8</v>
      </c>
      <c r="AL137" s="14">
        <f>AK137/AJ137</f>
        <v>0.61538461538461542</v>
      </c>
      <c r="AM137" s="12">
        <f t="shared" ref="AM137" si="160">AD137+AG137+AJ137+I137+L137+O137+R137+U137+X137+AA137</f>
        <v>76</v>
      </c>
      <c r="AN137" s="13">
        <f t="shared" ref="AN137" si="161">AE137+AH137+AK137+J137+M137+P137+S137+V137+Y137+AB137</f>
        <v>40</v>
      </c>
      <c r="AO137" s="32">
        <f t="shared" si="84"/>
        <v>0.52631578947368418</v>
      </c>
    </row>
    <row r="138" spans="1:42" s="38" customFormat="1" hidden="1" x14ac:dyDescent="0.2">
      <c r="A138" s="33" t="s">
        <v>78</v>
      </c>
      <c r="B138" s="34" t="s">
        <v>79</v>
      </c>
      <c r="C138" s="33"/>
      <c r="D138" s="34"/>
      <c r="E138" s="37"/>
      <c r="F138" s="33"/>
      <c r="G138" s="34"/>
      <c r="H138" s="37"/>
      <c r="I138" s="33"/>
      <c r="J138" s="34"/>
      <c r="K138" s="37"/>
      <c r="L138" s="33"/>
      <c r="M138" s="34"/>
      <c r="N138" s="37"/>
      <c r="O138" s="33"/>
      <c r="P138" s="34"/>
      <c r="Q138" s="37"/>
      <c r="T138" s="37"/>
      <c r="W138" s="37"/>
      <c r="Z138" s="37"/>
      <c r="AC138" s="37"/>
      <c r="AF138" s="46"/>
      <c r="AI138" s="56"/>
      <c r="AL138" s="56"/>
      <c r="AM138" s="42">
        <f t="shared" ref="AM138" si="162">AD138+AJ138+AG138+I138+L138+O138+R138+U138+X138+AA138</f>
        <v>0</v>
      </c>
      <c r="AN138" s="43">
        <f t="shared" si="88"/>
        <v>0</v>
      </c>
      <c r="AO138" s="37"/>
    </row>
    <row r="139" spans="1:42" s="6" customFormat="1" hidden="1" x14ac:dyDescent="0.2">
      <c r="A139" s="15" t="s">
        <v>80</v>
      </c>
      <c r="B139" s="11" t="s">
        <v>81</v>
      </c>
      <c r="C139" s="15"/>
      <c r="D139" s="11"/>
      <c r="E139" s="14"/>
      <c r="F139" s="15"/>
      <c r="G139" s="11"/>
      <c r="H139" s="14"/>
      <c r="I139" s="15"/>
      <c r="J139" s="11"/>
      <c r="K139" s="14"/>
      <c r="L139" s="15"/>
      <c r="M139" s="11"/>
      <c r="N139" s="14"/>
      <c r="O139" s="15"/>
      <c r="P139" s="11"/>
      <c r="Q139" s="14"/>
      <c r="T139" s="14"/>
      <c r="W139" s="14"/>
      <c r="Z139" s="14"/>
      <c r="AC139" s="14"/>
      <c r="AF139" s="14"/>
      <c r="AI139" s="14"/>
      <c r="AL139" s="14"/>
      <c r="AM139" s="54">
        <f t="shared" ref="AM139:AM140" si="163">AD139+AG139+AJ139+I139+L139+O139+R139+U139+X139+AA139</f>
        <v>0</v>
      </c>
      <c r="AN139" s="55">
        <f t="shared" si="88"/>
        <v>0</v>
      </c>
      <c r="AO139" s="32" t="e">
        <f t="shared" si="84"/>
        <v>#DIV/0!</v>
      </c>
    </row>
    <row r="140" spans="1:42" s="38" customFormat="1" x14ac:dyDescent="0.2">
      <c r="A140" s="33" t="s">
        <v>82</v>
      </c>
      <c r="B140" s="34" t="s">
        <v>83</v>
      </c>
      <c r="C140" s="33">
        <f>C45</f>
        <v>1</v>
      </c>
      <c r="D140" s="34">
        <f>D45</f>
        <v>1</v>
      </c>
      <c r="E140" s="56">
        <f>D140/C140</f>
        <v>1</v>
      </c>
      <c r="F140" s="33">
        <f>F45</f>
        <v>2</v>
      </c>
      <c r="G140" s="34">
        <f>G45</f>
        <v>2</v>
      </c>
      <c r="H140" s="56">
        <f>G140/F140</f>
        <v>1</v>
      </c>
      <c r="I140" s="33">
        <f>I45</f>
        <v>2</v>
      </c>
      <c r="J140" s="34">
        <f>J45</f>
        <v>0</v>
      </c>
      <c r="K140" s="56">
        <f>J140/I140</f>
        <v>0</v>
      </c>
      <c r="L140" s="33">
        <f>L45</f>
        <v>4</v>
      </c>
      <c r="M140" s="34">
        <f>M45</f>
        <v>1</v>
      </c>
      <c r="N140" s="56">
        <f>M140/L140</f>
        <v>0.25</v>
      </c>
      <c r="O140" s="33">
        <f>O45</f>
        <v>6</v>
      </c>
      <c r="P140" s="34">
        <f>P45</f>
        <v>5</v>
      </c>
      <c r="Q140" s="56">
        <f>P140/O140</f>
        <v>0.83333333333333337</v>
      </c>
      <c r="R140" s="34">
        <f>R45</f>
        <v>6</v>
      </c>
      <c r="S140" s="34">
        <f>S45</f>
        <v>5</v>
      </c>
      <c r="T140" s="56">
        <f>S140/R140</f>
        <v>0.83333333333333337</v>
      </c>
      <c r="U140" s="34">
        <f>U45</f>
        <v>6</v>
      </c>
      <c r="V140" s="34">
        <f>V45</f>
        <v>3</v>
      </c>
      <c r="W140" s="56">
        <f>V140/U140</f>
        <v>0.5</v>
      </c>
      <c r="X140" s="34">
        <f>X45</f>
        <v>8</v>
      </c>
      <c r="Y140" s="34">
        <f>Y45</f>
        <v>3</v>
      </c>
      <c r="Z140" s="56">
        <f>Y140/X140</f>
        <v>0.375</v>
      </c>
      <c r="AA140" s="34">
        <f>AA45</f>
        <v>10</v>
      </c>
      <c r="AB140" s="34">
        <f>AB45</f>
        <v>5</v>
      </c>
      <c r="AC140" s="56">
        <f>AB140/AA140</f>
        <v>0.5</v>
      </c>
      <c r="AD140" s="34">
        <f>AD45</f>
        <v>10</v>
      </c>
      <c r="AE140" s="34">
        <f>AE45</f>
        <v>8</v>
      </c>
      <c r="AF140" s="56">
        <f>AE140/AD140</f>
        <v>0.8</v>
      </c>
      <c r="AG140" s="34">
        <f>AG45</f>
        <v>11</v>
      </c>
      <c r="AH140" s="34">
        <f>AH45</f>
        <v>7</v>
      </c>
      <c r="AI140" s="56">
        <f>AH140/AG140</f>
        <v>0.63636363636363635</v>
      </c>
      <c r="AJ140" s="34">
        <f>AJ45</f>
        <v>7</v>
      </c>
      <c r="AK140" s="34">
        <f>AK45</f>
        <v>5</v>
      </c>
      <c r="AL140" s="56">
        <f>AK140/AJ140</f>
        <v>0.7142857142857143</v>
      </c>
      <c r="AM140" s="42">
        <f t="shared" si="163"/>
        <v>70</v>
      </c>
      <c r="AN140" s="43">
        <f t="shared" ref="AN140:AN141" si="164">AE140+AH140+AK140+J140+M140+P140+S140+V140+Y140+AB140</f>
        <v>42</v>
      </c>
      <c r="AO140" s="56">
        <f t="shared" si="84"/>
        <v>0.6</v>
      </c>
    </row>
    <row r="141" spans="1:42" s="6" customFormat="1" x14ac:dyDescent="0.2">
      <c r="A141" s="15" t="s">
        <v>84</v>
      </c>
      <c r="B141" s="11" t="s">
        <v>85</v>
      </c>
      <c r="C141" s="15">
        <f>C46</f>
        <v>3</v>
      </c>
      <c r="D141" s="11">
        <f>D46</f>
        <v>1</v>
      </c>
      <c r="E141" s="32">
        <f>D141/C141</f>
        <v>0.33333333333333331</v>
      </c>
      <c r="F141" s="15">
        <f>F46</f>
        <v>9</v>
      </c>
      <c r="G141" s="11">
        <f>G46</f>
        <v>3</v>
      </c>
      <c r="H141" s="32">
        <f>G141/F141</f>
        <v>0.33333333333333331</v>
      </c>
      <c r="I141" s="15">
        <f>I46</f>
        <v>5</v>
      </c>
      <c r="J141" s="11">
        <f>J46</f>
        <v>2</v>
      </c>
      <c r="K141" s="32">
        <f>J141/I141</f>
        <v>0.4</v>
      </c>
      <c r="L141" s="15">
        <f>L46</f>
        <v>8</v>
      </c>
      <c r="M141" s="11">
        <f>M46</f>
        <v>3</v>
      </c>
      <c r="N141" s="32">
        <f>M141/L141</f>
        <v>0.375</v>
      </c>
      <c r="O141" s="15">
        <f>O46</f>
        <v>7</v>
      </c>
      <c r="P141" s="11">
        <f>P46</f>
        <v>3</v>
      </c>
      <c r="Q141" s="32">
        <f>P141/O141</f>
        <v>0.42857142857142855</v>
      </c>
      <c r="R141" s="11">
        <f>R46</f>
        <v>7</v>
      </c>
      <c r="S141" s="11">
        <f>S46</f>
        <v>1</v>
      </c>
      <c r="T141" s="32">
        <f>S141/R141</f>
        <v>0.14285714285714285</v>
      </c>
      <c r="U141" s="11">
        <f>U46</f>
        <v>5</v>
      </c>
      <c r="V141" s="11">
        <f>V46</f>
        <v>4</v>
      </c>
      <c r="W141" s="32">
        <f>V141/U141</f>
        <v>0.8</v>
      </c>
      <c r="X141" s="11">
        <f>X46</f>
        <v>8</v>
      </c>
      <c r="Y141" s="11">
        <f>Y46</f>
        <v>5</v>
      </c>
      <c r="Z141" s="32">
        <f>Y141/X141</f>
        <v>0.625</v>
      </c>
      <c r="AA141" s="11">
        <f>AA46</f>
        <v>6</v>
      </c>
      <c r="AB141" s="11">
        <f>AB46</f>
        <v>1</v>
      </c>
      <c r="AC141" s="32">
        <f>AB141/AA141</f>
        <v>0.16666666666666666</v>
      </c>
      <c r="AD141" s="11">
        <f>AD46</f>
        <v>6</v>
      </c>
      <c r="AE141" s="11">
        <f>AE46</f>
        <v>5</v>
      </c>
      <c r="AF141" s="32">
        <f>AE141/AD141</f>
        <v>0.83333333333333337</v>
      </c>
      <c r="AG141" s="11">
        <f>AG46</f>
        <v>5</v>
      </c>
      <c r="AH141" s="11">
        <f>AH46</f>
        <v>1</v>
      </c>
      <c r="AI141" s="32">
        <f>AH141/AG141</f>
        <v>0.2</v>
      </c>
      <c r="AJ141" s="11">
        <f>AJ46</f>
        <v>6</v>
      </c>
      <c r="AK141" s="11">
        <f>AK46</f>
        <v>1</v>
      </c>
      <c r="AL141" s="32">
        <f>AK141/AJ141</f>
        <v>0.16666666666666666</v>
      </c>
      <c r="AM141" s="12">
        <f t="shared" ref="AM141" si="165">AD141+AJ141+AG141+I141+L141+O141+R141+U141+X141+AA141</f>
        <v>63</v>
      </c>
      <c r="AN141" s="13">
        <f t="shared" si="164"/>
        <v>26</v>
      </c>
      <c r="AO141" s="32">
        <f t="shared" si="84"/>
        <v>0.41269841269841268</v>
      </c>
      <c r="AP141" s="62"/>
    </row>
    <row r="142" spans="1:42" s="6" customFormat="1" hidden="1" x14ac:dyDescent="0.2">
      <c r="A142" s="15" t="s">
        <v>86</v>
      </c>
      <c r="B142" s="11" t="s">
        <v>87</v>
      </c>
      <c r="C142" s="15"/>
      <c r="D142" s="11"/>
      <c r="E142" s="32"/>
      <c r="F142" s="15"/>
      <c r="G142" s="11"/>
      <c r="H142" s="32"/>
      <c r="I142" s="15"/>
      <c r="J142" s="11"/>
      <c r="K142" s="32"/>
      <c r="L142" s="15"/>
      <c r="M142" s="11"/>
      <c r="N142" s="32"/>
      <c r="O142" s="15"/>
      <c r="P142" s="11"/>
      <c r="Q142" s="32"/>
      <c r="T142" s="32"/>
      <c r="W142" s="32"/>
      <c r="Z142" s="32"/>
      <c r="AC142" s="14"/>
      <c r="AF142" s="14"/>
      <c r="AI142" s="14"/>
      <c r="AL142" s="14"/>
      <c r="AM142" s="54">
        <f t="shared" ref="AM142" si="166">AD142+AG142+AJ142+I142+L142+O142+R142+U142+X142+AA142</f>
        <v>0</v>
      </c>
      <c r="AN142" s="55">
        <f t="shared" ref="AN142:AN156" si="167">AE142+AH142+AK142+J142+M142+P142+S142+V142+Y142+AB142</f>
        <v>0</v>
      </c>
      <c r="AO142" s="32" t="e">
        <f t="shared" ref="AO142:AO156" si="168">AN142/AM142</f>
        <v>#DIV/0!</v>
      </c>
    </row>
    <row r="143" spans="1:42" s="38" customFormat="1" x14ac:dyDescent="0.2">
      <c r="A143" s="33" t="s">
        <v>88</v>
      </c>
      <c r="B143" s="34" t="s">
        <v>131</v>
      </c>
      <c r="C143" s="33"/>
      <c r="D143" s="34"/>
      <c r="E143" s="46"/>
      <c r="F143" s="33"/>
      <c r="G143" s="34"/>
      <c r="H143" s="46"/>
      <c r="I143" s="33"/>
      <c r="J143" s="34"/>
      <c r="K143" s="46"/>
      <c r="L143" s="33"/>
      <c r="M143" s="34"/>
      <c r="N143" s="46"/>
      <c r="O143" s="33"/>
      <c r="P143" s="34"/>
      <c r="Q143" s="46"/>
      <c r="T143" s="46"/>
      <c r="W143" s="46"/>
      <c r="X143" s="38">
        <f>X48</f>
        <v>1</v>
      </c>
      <c r="Z143" s="46"/>
      <c r="AA143" s="38">
        <f>AA48</f>
        <v>2</v>
      </c>
      <c r="AB143" s="38">
        <f>AB48</f>
        <v>1</v>
      </c>
      <c r="AC143" s="46">
        <f>AB143/AA143</f>
        <v>0.5</v>
      </c>
      <c r="AD143" s="38">
        <f>AD48</f>
        <v>6</v>
      </c>
      <c r="AE143" s="38">
        <f>AE48</f>
        <v>3</v>
      </c>
      <c r="AF143" s="46">
        <f>AE143/AD143</f>
        <v>0.5</v>
      </c>
      <c r="AG143" s="38">
        <f>AG48</f>
        <v>2</v>
      </c>
      <c r="AH143" s="38">
        <f>AH48</f>
        <v>1</v>
      </c>
      <c r="AI143" s="56">
        <f>AH143/AG143</f>
        <v>0.5</v>
      </c>
      <c r="AJ143" s="38">
        <f>AJ48</f>
        <v>7</v>
      </c>
      <c r="AK143" s="38">
        <f>AK48</f>
        <v>3</v>
      </c>
      <c r="AL143" s="56">
        <f>AK143/AJ143</f>
        <v>0.42857142857142855</v>
      </c>
      <c r="AM143" s="42">
        <f t="shared" ref="AM143" si="169">AD143+AJ143+AG143+I143+L143+O143+R143+U143+X143+AA143</f>
        <v>18</v>
      </c>
      <c r="AN143" s="43">
        <f t="shared" si="167"/>
        <v>8</v>
      </c>
      <c r="AO143" s="56">
        <f t="shared" si="168"/>
        <v>0.44444444444444442</v>
      </c>
    </row>
    <row r="144" spans="1:42" s="6" customFormat="1" x14ac:dyDescent="0.2">
      <c r="A144" s="15" t="s">
        <v>129</v>
      </c>
      <c r="B144" s="11" t="s">
        <v>130</v>
      </c>
      <c r="C144" s="15"/>
      <c r="D144" s="11"/>
      <c r="E144" s="14"/>
      <c r="F144" s="15"/>
      <c r="G144" s="11"/>
      <c r="H144" s="14"/>
      <c r="I144" s="15"/>
      <c r="J144" s="11"/>
      <c r="K144" s="14"/>
      <c r="L144" s="15"/>
      <c r="M144" s="11"/>
      <c r="N144" s="14"/>
      <c r="O144" s="15"/>
      <c r="P144" s="11"/>
      <c r="Q144" s="14"/>
      <c r="T144" s="14"/>
      <c r="W144" s="14"/>
      <c r="Z144" s="14"/>
      <c r="AA144" s="6">
        <f>AA49</f>
        <v>2</v>
      </c>
      <c r="AB144" s="6">
        <f>AB49</f>
        <v>0</v>
      </c>
      <c r="AC144" s="14">
        <f>AB144/AA144</f>
        <v>0</v>
      </c>
      <c r="AD144" s="6">
        <f>AD49</f>
        <v>7</v>
      </c>
      <c r="AE144" s="6">
        <f>AE49</f>
        <v>2</v>
      </c>
      <c r="AF144" s="14">
        <f>AE144/AD144</f>
        <v>0.2857142857142857</v>
      </c>
      <c r="AG144" s="6">
        <f>AG49</f>
        <v>2</v>
      </c>
      <c r="AH144" s="6">
        <f>AH49</f>
        <v>0</v>
      </c>
      <c r="AI144" s="14">
        <f>AH144/AG144</f>
        <v>0</v>
      </c>
      <c r="AJ144" s="6">
        <f>AJ49</f>
        <v>2</v>
      </c>
      <c r="AK144" s="6">
        <f>AK49</f>
        <v>1</v>
      </c>
      <c r="AL144" s="14">
        <f>AK144/AJ144</f>
        <v>0.5</v>
      </c>
      <c r="AM144" s="12">
        <f t="shared" ref="AM144" si="170">AD144+AG144+AJ144+I144+L144+O144+R144+U144+X144+AA144</f>
        <v>13</v>
      </c>
      <c r="AN144" s="13">
        <f t="shared" si="167"/>
        <v>3</v>
      </c>
      <c r="AO144" s="32">
        <f t="shared" si="168"/>
        <v>0.23076923076923078</v>
      </c>
    </row>
    <row r="145" spans="1:43" s="38" customFormat="1" hidden="1" x14ac:dyDescent="0.2">
      <c r="A145" s="33" t="s">
        <v>89</v>
      </c>
      <c r="B145" s="34" t="s">
        <v>90</v>
      </c>
      <c r="C145" s="33">
        <f>C50</f>
        <v>1</v>
      </c>
      <c r="D145" s="34">
        <f>D50</f>
        <v>0</v>
      </c>
      <c r="E145" s="37"/>
      <c r="F145" s="33">
        <f>F50</f>
        <v>2</v>
      </c>
      <c r="G145" s="34"/>
      <c r="H145" s="37">
        <f t="shared" ref="H145:H151" si="171">G145/F145</f>
        <v>0</v>
      </c>
      <c r="I145" s="33"/>
      <c r="J145" s="34"/>
      <c r="K145" s="37"/>
      <c r="L145" s="33"/>
      <c r="M145" s="34"/>
      <c r="N145" s="37"/>
      <c r="O145" s="33"/>
      <c r="P145" s="34"/>
      <c r="Q145" s="37"/>
      <c r="T145" s="37"/>
      <c r="W145" s="37"/>
      <c r="Z145" s="37"/>
      <c r="AC145" s="37"/>
      <c r="AF145" s="46"/>
      <c r="AI145" s="56"/>
      <c r="AL145" s="56"/>
      <c r="AM145" s="42">
        <f t="shared" ref="AM145" si="172">AD145+AJ145+AG145+I145+L145+O145+R145+U145+X145+AA145</f>
        <v>0</v>
      </c>
      <c r="AN145" s="43">
        <f t="shared" si="167"/>
        <v>0</v>
      </c>
      <c r="AO145" s="56" t="e">
        <f t="shared" si="168"/>
        <v>#DIV/0!</v>
      </c>
    </row>
    <row r="146" spans="1:43" s="6" customFormat="1" hidden="1" x14ac:dyDescent="0.2">
      <c r="A146" s="15" t="s">
        <v>118</v>
      </c>
      <c r="B146" s="11" t="s">
        <v>119</v>
      </c>
      <c r="C146" s="15">
        <v>3</v>
      </c>
      <c r="D146" s="17">
        <v>3</v>
      </c>
      <c r="E146" s="14">
        <f>D146/C146</f>
        <v>1</v>
      </c>
      <c r="F146" s="15"/>
      <c r="G146" s="17"/>
      <c r="H146" s="14"/>
      <c r="I146" s="15"/>
      <c r="J146" s="17"/>
      <c r="K146" s="14"/>
      <c r="L146" s="15"/>
      <c r="M146" s="17"/>
      <c r="N146" s="14"/>
      <c r="O146" s="15"/>
      <c r="P146" s="17"/>
      <c r="Q146" s="14"/>
      <c r="R146" s="15"/>
      <c r="S146" s="17"/>
      <c r="T146" s="14"/>
      <c r="U146" s="15"/>
      <c r="V146" s="17"/>
      <c r="W146" s="14"/>
      <c r="X146" s="15"/>
      <c r="Y146" s="17"/>
      <c r="Z146" s="14"/>
      <c r="AA146" s="15"/>
      <c r="AB146" s="17"/>
      <c r="AC146" s="14"/>
      <c r="AD146" s="15"/>
      <c r="AE146" s="17"/>
      <c r="AF146" s="14"/>
      <c r="AG146" s="15"/>
      <c r="AH146" s="17"/>
      <c r="AI146" s="14"/>
      <c r="AJ146" s="15"/>
      <c r="AK146" s="17"/>
      <c r="AL146" s="14"/>
      <c r="AM146" s="54">
        <f t="shared" ref="AM146" si="173">AD146+AG146+AJ146+I146+L146+O146+R146+U146+X146+AA146</f>
        <v>0</v>
      </c>
      <c r="AN146" s="55">
        <f t="shared" si="167"/>
        <v>0</v>
      </c>
      <c r="AO146" s="32" t="e">
        <f t="shared" si="168"/>
        <v>#DIV/0!</v>
      </c>
    </row>
    <row r="147" spans="1:43" s="38" customFormat="1" x14ac:dyDescent="0.2">
      <c r="A147" s="33" t="s">
        <v>91</v>
      </c>
      <c r="B147" s="34" t="s">
        <v>92</v>
      </c>
      <c r="C147" s="33">
        <f>C51+C80</f>
        <v>89</v>
      </c>
      <c r="D147" s="34">
        <f>D51+D80</f>
        <v>54</v>
      </c>
      <c r="E147" s="37">
        <f>D147/C147</f>
        <v>0.6067415730337079</v>
      </c>
      <c r="F147" s="35">
        <f>F51+F80</f>
        <v>100</v>
      </c>
      <c r="G147" s="36">
        <f>G51+G80</f>
        <v>61</v>
      </c>
      <c r="H147" s="37">
        <f t="shared" si="171"/>
        <v>0.61</v>
      </c>
      <c r="I147" s="35">
        <f>I51+I80</f>
        <v>97</v>
      </c>
      <c r="J147" s="36">
        <f>J51+J80</f>
        <v>50</v>
      </c>
      <c r="K147" s="37">
        <f>J147/I147</f>
        <v>0.51546391752577314</v>
      </c>
      <c r="L147" s="35">
        <f>L51+L80</f>
        <v>105</v>
      </c>
      <c r="M147" s="36">
        <f>M51+M80</f>
        <v>68</v>
      </c>
      <c r="N147" s="37">
        <f>M147/L147</f>
        <v>0.64761904761904765</v>
      </c>
      <c r="O147" s="35">
        <f>O51+O80</f>
        <v>116</v>
      </c>
      <c r="P147" s="36">
        <f>P51+P80</f>
        <v>63</v>
      </c>
      <c r="Q147" s="37">
        <f>P147/O147</f>
        <v>0.5431034482758621</v>
      </c>
      <c r="R147" s="35">
        <f>R51+R80</f>
        <v>110</v>
      </c>
      <c r="S147" s="36">
        <f>S51+S80</f>
        <v>59</v>
      </c>
      <c r="T147" s="37">
        <f>S147/R147</f>
        <v>0.53636363636363638</v>
      </c>
      <c r="U147" s="35">
        <f>U51+U80</f>
        <v>118</v>
      </c>
      <c r="V147" s="36">
        <f>V51+V80</f>
        <v>68</v>
      </c>
      <c r="W147" s="37">
        <f>V147/U147</f>
        <v>0.57627118644067798</v>
      </c>
      <c r="X147" s="35">
        <f>X51+X80</f>
        <v>130</v>
      </c>
      <c r="Y147" s="36">
        <f>Y51+Y80</f>
        <v>76</v>
      </c>
      <c r="Z147" s="37">
        <f>Y147/X147</f>
        <v>0.58461538461538465</v>
      </c>
      <c r="AA147" s="35">
        <f>AA51+AA80</f>
        <v>150</v>
      </c>
      <c r="AB147" s="36">
        <f>AB51+AB80</f>
        <v>71</v>
      </c>
      <c r="AC147" s="37">
        <f>AB147/AA147</f>
        <v>0.47333333333333333</v>
      </c>
      <c r="AD147" s="44">
        <f>AD51+AD80</f>
        <v>150</v>
      </c>
      <c r="AE147" s="45">
        <f>AE51+AE80</f>
        <v>87</v>
      </c>
      <c r="AF147" s="46">
        <f>AE147/AD147</f>
        <v>0.57999999999999996</v>
      </c>
      <c r="AG147" s="44">
        <f>AG51+AG80</f>
        <v>179</v>
      </c>
      <c r="AH147" s="45">
        <f>AH51+AH80</f>
        <v>103</v>
      </c>
      <c r="AI147" s="56">
        <f>AH147/AG147</f>
        <v>0.57541899441340782</v>
      </c>
      <c r="AJ147" s="44">
        <f>AJ51+AJ80</f>
        <v>145</v>
      </c>
      <c r="AK147" s="45">
        <f>AK51+AK80</f>
        <v>87</v>
      </c>
      <c r="AL147" s="56">
        <f>AK147/AJ147</f>
        <v>0.6</v>
      </c>
      <c r="AM147" s="42">
        <f t="shared" ref="AM147" si="174">AD147+AJ147+AG147+I147+L147+O147+R147+U147+X147+AA147</f>
        <v>1300</v>
      </c>
      <c r="AN147" s="43">
        <f t="shared" si="167"/>
        <v>732</v>
      </c>
      <c r="AO147" s="56">
        <f t="shared" si="168"/>
        <v>0.56307692307692303</v>
      </c>
    </row>
    <row r="148" spans="1:43" s="6" customFormat="1" x14ac:dyDescent="0.2">
      <c r="A148" s="15" t="s">
        <v>93</v>
      </c>
      <c r="B148" s="11" t="s">
        <v>94</v>
      </c>
      <c r="C148" s="15">
        <f>C52+C81</f>
        <v>3</v>
      </c>
      <c r="D148" s="11">
        <f>D52+D81</f>
        <v>1</v>
      </c>
      <c r="E148" s="14">
        <f>D148/C148</f>
        <v>0.33333333333333331</v>
      </c>
      <c r="F148" s="16">
        <f>F52+F81</f>
        <v>7</v>
      </c>
      <c r="G148" s="17">
        <f>G52+G81</f>
        <v>3</v>
      </c>
      <c r="H148" s="14">
        <f t="shared" si="171"/>
        <v>0.42857142857142855</v>
      </c>
      <c r="I148" s="16">
        <f>I52+I81</f>
        <v>7</v>
      </c>
      <c r="J148" s="17">
        <f>J52+J81</f>
        <v>4</v>
      </c>
      <c r="K148" s="14">
        <f>J148/I148</f>
        <v>0.5714285714285714</v>
      </c>
      <c r="L148" s="16">
        <f>L52+L81</f>
        <v>6</v>
      </c>
      <c r="M148" s="17">
        <f>M52+M81</f>
        <v>4</v>
      </c>
      <c r="N148" s="14">
        <f>M148/L148</f>
        <v>0.66666666666666663</v>
      </c>
      <c r="O148" s="16">
        <f>O52+O81</f>
        <v>5</v>
      </c>
      <c r="P148" s="17">
        <f>P52+P81</f>
        <v>3</v>
      </c>
      <c r="Q148" s="14">
        <f>P148/O148</f>
        <v>0.6</v>
      </c>
      <c r="R148" s="16">
        <f>R52+R81</f>
        <v>7</v>
      </c>
      <c r="S148" s="17">
        <f>S52+S81</f>
        <v>1</v>
      </c>
      <c r="T148" s="14">
        <f>S148/R148</f>
        <v>0.14285714285714285</v>
      </c>
      <c r="U148" s="16">
        <f>U52+U81</f>
        <v>9</v>
      </c>
      <c r="V148" s="17">
        <f>V52+V81</f>
        <v>5</v>
      </c>
      <c r="W148" s="14">
        <f>V148/U148</f>
        <v>0.55555555555555558</v>
      </c>
      <c r="X148" s="16">
        <f>X52+X81</f>
        <v>9</v>
      </c>
      <c r="Y148" s="17">
        <f>Y52+Y81</f>
        <v>5</v>
      </c>
      <c r="Z148" s="14">
        <f>Y148/X148</f>
        <v>0.55555555555555558</v>
      </c>
      <c r="AA148" s="16">
        <f>AA52+AA81</f>
        <v>15</v>
      </c>
      <c r="AB148" s="17">
        <f>AB52+AB81</f>
        <v>8</v>
      </c>
      <c r="AC148" s="14">
        <f>AB148/AA148</f>
        <v>0.53333333333333333</v>
      </c>
      <c r="AD148" s="16">
        <f>AD52+AD81</f>
        <v>7</v>
      </c>
      <c r="AE148" s="17">
        <f>AE52+AE81</f>
        <v>6</v>
      </c>
      <c r="AF148" s="14">
        <f>AE148/AD148</f>
        <v>0.8571428571428571</v>
      </c>
      <c r="AG148" s="16">
        <f>AG52+AG81</f>
        <v>14</v>
      </c>
      <c r="AH148" s="17">
        <f>AH52+AH81</f>
        <v>5</v>
      </c>
      <c r="AI148" s="14">
        <f>AH148/AG148</f>
        <v>0.35714285714285715</v>
      </c>
      <c r="AJ148" s="16">
        <f>AJ52+AJ81</f>
        <v>10</v>
      </c>
      <c r="AK148" s="17">
        <f>AK52+AK81</f>
        <v>9</v>
      </c>
      <c r="AL148" s="14">
        <f>AK148/AJ148</f>
        <v>0.9</v>
      </c>
      <c r="AM148" s="12">
        <f t="shared" ref="AM148" si="175">AD148+AG148+AJ148+I148+L148+O148+R148+U148+X148+AA148</f>
        <v>89</v>
      </c>
      <c r="AN148" s="13">
        <f t="shared" si="167"/>
        <v>50</v>
      </c>
      <c r="AO148" s="32">
        <f t="shared" si="168"/>
        <v>0.5617977528089888</v>
      </c>
    </row>
    <row r="149" spans="1:43" s="38" customFormat="1" x14ac:dyDescent="0.2">
      <c r="A149" s="33" t="s">
        <v>95</v>
      </c>
      <c r="B149" s="34" t="s">
        <v>96</v>
      </c>
      <c r="C149" s="33"/>
      <c r="D149" s="34"/>
      <c r="E149" s="37"/>
      <c r="F149" s="33">
        <f>F53</f>
        <v>4</v>
      </c>
      <c r="G149" s="34">
        <f>G53</f>
        <v>1</v>
      </c>
      <c r="H149" s="37">
        <f t="shared" si="171"/>
        <v>0.25</v>
      </c>
      <c r="I149" s="33">
        <f>I53</f>
        <v>2</v>
      </c>
      <c r="J149" s="34">
        <f>J53</f>
        <v>1</v>
      </c>
      <c r="K149" s="37">
        <f>J149/I149</f>
        <v>0.5</v>
      </c>
      <c r="L149" s="33"/>
      <c r="M149" s="34"/>
      <c r="N149" s="37"/>
      <c r="O149" s="33">
        <f>O53</f>
        <v>4</v>
      </c>
      <c r="P149" s="34">
        <f>P53</f>
        <v>2</v>
      </c>
      <c r="Q149" s="37">
        <f>P149/O149</f>
        <v>0.5</v>
      </c>
      <c r="R149" s="38">
        <f>R53</f>
        <v>3</v>
      </c>
      <c r="S149" s="38">
        <f>S53</f>
        <v>2</v>
      </c>
      <c r="T149" s="37">
        <f>S149/R149</f>
        <v>0.66666666666666663</v>
      </c>
      <c r="U149" s="38">
        <f>U53</f>
        <v>3</v>
      </c>
      <c r="V149" s="38">
        <f>V53</f>
        <v>1</v>
      </c>
      <c r="W149" s="37">
        <f>V149/U149</f>
        <v>0.33333333333333331</v>
      </c>
      <c r="X149" s="38">
        <f>X53</f>
        <v>6</v>
      </c>
      <c r="Y149" s="38">
        <f>Y53</f>
        <v>2</v>
      </c>
      <c r="Z149" s="37">
        <f>Y149/X149</f>
        <v>0.33333333333333331</v>
      </c>
      <c r="AA149" s="38">
        <f>AA53</f>
        <v>5</v>
      </c>
      <c r="AB149" s="38">
        <f>AB53</f>
        <v>3</v>
      </c>
      <c r="AC149" s="37">
        <f>AB149/AA149</f>
        <v>0.6</v>
      </c>
      <c r="AD149" s="38">
        <f>AD53</f>
        <v>5</v>
      </c>
      <c r="AE149" s="38">
        <f>AE53</f>
        <v>3</v>
      </c>
      <c r="AF149" s="46">
        <f>AE149/AD149</f>
        <v>0.6</v>
      </c>
      <c r="AG149" s="38">
        <f>AG53</f>
        <v>4</v>
      </c>
      <c r="AH149" s="38">
        <f>AH53</f>
        <v>1</v>
      </c>
      <c r="AI149" s="56">
        <f>AH149/AG149</f>
        <v>0.25</v>
      </c>
      <c r="AJ149" s="38">
        <f>AJ53</f>
        <v>4</v>
      </c>
      <c r="AK149" s="38">
        <f>AK53</f>
        <v>3</v>
      </c>
      <c r="AL149" s="56">
        <f>AK149/AJ149</f>
        <v>0.75</v>
      </c>
      <c r="AM149" s="42">
        <f t="shared" ref="AM149" si="176">AD149+AJ149+AG149+I149+L149+O149+R149+U149+X149+AA149</f>
        <v>36</v>
      </c>
      <c r="AN149" s="43">
        <f t="shared" si="167"/>
        <v>18</v>
      </c>
      <c r="AO149" s="56">
        <f t="shared" si="168"/>
        <v>0.5</v>
      </c>
    </row>
    <row r="150" spans="1:43" s="6" customFormat="1" hidden="1" x14ac:dyDescent="0.2">
      <c r="A150" s="15" t="s">
        <v>97</v>
      </c>
      <c r="B150" s="11" t="s">
        <v>98</v>
      </c>
      <c r="C150" s="15"/>
      <c r="D150" s="11"/>
      <c r="E150" s="14"/>
      <c r="F150" s="15">
        <f>F54</f>
        <v>1</v>
      </c>
      <c r="G150" s="11">
        <f>G54</f>
        <v>1</v>
      </c>
      <c r="H150" s="14">
        <f t="shared" si="171"/>
        <v>1</v>
      </c>
      <c r="I150" s="15"/>
      <c r="J150" s="11"/>
      <c r="K150" s="14"/>
      <c r="L150" s="15"/>
      <c r="M150" s="11"/>
      <c r="N150" s="14"/>
      <c r="O150" s="15"/>
      <c r="P150" s="11"/>
      <c r="Q150" s="14"/>
      <c r="T150" s="14"/>
      <c r="W150" s="14"/>
      <c r="Z150" s="14"/>
      <c r="AC150" s="14"/>
      <c r="AF150" s="14"/>
      <c r="AI150" s="14"/>
      <c r="AL150" s="14"/>
      <c r="AM150" s="54">
        <f t="shared" ref="AM150" si="177">AD150+AG150+AJ150+I150+L150+O150+R150+U150+X150+AA150</f>
        <v>0</v>
      </c>
      <c r="AN150" s="55">
        <f t="shared" si="167"/>
        <v>0</v>
      </c>
      <c r="AO150" s="32" t="e">
        <f t="shared" si="168"/>
        <v>#DIV/0!</v>
      </c>
    </row>
    <row r="151" spans="1:43" s="6" customFormat="1" x14ac:dyDescent="0.2">
      <c r="A151" s="15" t="s">
        <v>99</v>
      </c>
      <c r="B151" s="11" t="s">
        <v>100</v>
      </c>
      <c r="C151" s="15">
        <f>C55+C82</f>
        <v>14</v>
      </c>
      <c r="D151" s="11">
        <f>D55+D82</f>
        <v>10</v>
      </c>
      <c r="E151" s="32">
        <f>D151/C151</f>
        <v>0.7142857142857143</v>
      </c>
      <c r="F151" s="15">
        <f>F55+F82</f>
        <v>13</v>
      </c>
      <c r="G151" s="11">
        <f>G55+G82</f>
        <v>10</v>
      </c>
      <c r="H151" s="32">
        <f t="shared" si="171"/>
        <v>0.76923076923076927</v>
      </c>
      <c r="I151" s="15">
        <f>I55+I82</f>
        <v>14</v>
      </c>
      <c r="J151" s="11">
        <f>J55+J82</f>
        <v>11</v>
      </c>
      <c r="K151" s="32">
        <f>J151/I151</f>
        <v>0.7857142857142857</v>
      </c>
      <c r="L151" s="15">
        <f>L55+L82</f>
        <v>14</v>
      </c>
      <c r="M151" s="11">
        <f>M55+M82</f>
        <v>11</v>
      </c>
      <c r="N151" s="32">
        <f>M151/L151</f>
        <v>0.7857142857142857</v>
      </c>
      <c r="O151" s="15">
        <f>O55+O82</f>
        <v>17</v>
      </c>
      <c r="P151" s="11">
        <f>P55+P82</f>
        <v>11</v>
      </c>
      <c r="Q151" s="32">
        <f>P151/O151</f>
        <v>0.6470588235294118</v>
      </c>
      <c r="R151" s="15">
        <f>R55+R82</f>
        <v>14</v>
      </c>
      <c r="S151" s="11">
        <f>S55+S82</f>
        <v>12</v>
      </c>
      <c r="T151" s="32">
        <f>S151/R151</f>
        <v>0.8571428571428571</v>
      </c>
      <c r="U151" s="15">
        <f>U55+U82</f>
        <v>15</v>
      </c>
      <c r="V151" s="11">
        <f>V55+V82</f>
        <v>7</v>
      </c>
      <c r="W151" s="32">
        <f>V151/U151</f>
        <v>0.46666666666666667</v>
      </c>
      <c r="X151" s="15">
        <f>X55+X82</f>
        <v>27</v>
      </c>
      <c r="Y151" s="11">
        <f>Y55+Y82</f>
        <v>22</v>
      </c>
      <c r="Z151" s="32">
        <f>Y151/X151</f>
        <v>0.81481481481481477</v>
      </c>
      <c r="AA151" s="15">
        <f>AA55+AA82</f>
        <v>14</v>
      </c>
      <c r="AB151" s="11">
        <f>AB55+AB82</f>
        <v>11</v>
      </c>
      <c r="AC151" s="32">
        <f>AB151/AA151</f>
        <v>0.7857142857142857</v>
      </c>
      <c r="AD151" s="15">
        <f>AD55+AD82</f>
        <v>15</v>
      </c>
      <c r="AE151" s="11">
        <f>AE55+AE82</f>
        <v>14</v>
      </c>
      <c r="AF151" s="32">
        <f>AE151/AD151</f>
        <v>0.93333333333333335</v>
      </c>
      <c r="AG151" s="15">
        <f>AG55+AG82</f>
        <v>10</v>
      </c>
      <c r="AH151" s="11">
        <f>AH55+AH82</f>
        <v>8</v>
      </c>
      <c r="AI151" s="32">
        <f>AH151/AG151</f>
        <v>0.8</v>
      </c>
      <c r="AJ151" s="15">
        <f>AJ55+AJ82</f>
        <v>18</v>
      </c>
      <c r="AK151" s="11">
        <f>AK55+AK82</f>
        <v>16</v>
      </c>
      <c r="AL151" s="32">
        <f>AK151/AJ151</f>
        <v>0.88888888888888884</v>
      </c>
      <c r="AM151" s="12">
        <f t="shared" ref="AM151" si="178">AD151+AJ151+AG151+I151+L151+O151+R151+U151+X151+AA151</f>
        <v>158</v>
      </c>
      <c r="AN151" s="13">
        <f t="shared" si="167"/>
        <v>123</v>
      </c>
      <c r="AO151" s="32">
        <f t="shared" si="168"/>
        <v>0.77848101265822789</v>
      </c>
    </row>
    <row r="152" spans="1:43" s="38" customFormat="1" x14ac:dyDescent="0.2">
      <c r="A152" s="33" t="s">
        <v>101</v>
      </c>
      <c r="B152" s="34" t="s">
        <v>102</v>
      </c>
      <c r="C152" s="33">
        <f>C56</f>
        <v>2</v>
      </c>
      <c r="D152" s="34">
        <f>D56</f>
        <v>2</v>
      </c>
      <c r="E152" s="63">
        <f>D152/C152</f>
        <v>1</v>
      </c>
      <c r="F152" s="33"/>
      <c r="G152" s="34"/>
      <c r="H152" s="63"/>
      <c r="I152" s="33"/>
      <c r="J152" s="34"/>
      <c r="K152" s="63"/>
      <c r="L152" s="33"/>
      <c r="M152" s="34"/>
      <c r="N152" s="63"/>
      <c r="O152" s="33"/>
      <c r="P152" s="34"/>
      <c r="Q152" s="63"/>
      <c r="T152" s="63"/>
      <c r="U152" s="38">
        <f>U56</f>
        <v>1</v>
      </c>
      <c r="V152" s="38">
        <f>V56</f>
        <v>0</v>
      </c>
      <c r="W152" s="63">
        <f>V152/U152</f>
        <v>0</v>
      </c>
      <c r="X152" s="38">
        <f>X56</f>
        <v>1</v>
      </c>
      <c r="Y152" s="38">
        <f>Y56</f>
        <v>1</v>
      </c>
      <c r="Z152" s="63">
        <f>Y152/X152</f>
        <v>1</v>
      </c>
      <c r="AC152" s="63"/>
      <c r="AD152" s="38">
        <f>AD56</f>
        <v>1</v>
      </c>
      <c r="AE152" s="38">
        <f>AE56</f>
        <v>1</v>
      </c>
      <c r="AF152" s="56">
        <f>AE152/AD152</f>
        <v>1</v>
      </c>
      <c r="AG152" s="38">
        <f>AG56</f>
        <v>1</v>
      </c>
      <c r="AH152" s="38">
        <f>AH56</f>
        <v>1</v>
      </c>
      <c r="AI152" s="56">
        <f>AH152/AG152</f>
        <v>1</v>
      </c>
      <c r="AL152" s="56"/>
      <c r="AM152" s="42">
        <f t="shared" ref="AM152" si="179">AD152+AG152+AJ152+I152+L152+O152+R152+U152+X152+AA152</f>
        <v>4</v>
      </c>
      <c r="AN152" s="43">
        <f t="shared" si="167"/>
        <v>3</v>
      </c>
      <c r="AO152" s="56">
        <f t="shared" si="168"/>
        <v>0.75</v>
      </c>
    </row>
    <row r="153" spans="1:43" s="38" customFormat="1" hidden="1" x14ac:dyDescent="0.2">
      <c r="A153" s="33" t="s">
        <v>120</v>
      </c>
      <c r="B153" s="34" t="s">
        <v>121</v>
      </c>
      <c r="C153" s="33">
        <f>C84</f>
        <v>1</v>
      </c>
      <c r="D153" s="36">
        <f>D84</f>
        <v>1</v>
      </c>
      <c r="E153" s="37">
        <f>D153/C153</f>
        <v>1</v>
      </c>
      <c r="F153" s="33"/>
      <c r="G153" s="36"/>
      <c r="H153" s="37"/>
      <c r="I153" s="33"/>
      <c r="J153" s="36"/>
      <c r="K153" s="37"/>
      <c r="L153" s="33"/>
      <c r="M153" s="36"/>
      <c r="N153" s="37"/>
      <c r="O153" s="33"/>
      <c r="P153" s="36"/>
      <c r="Q153" s="37"/>
      <c r="R153" s="33"/>
      <c r="S153" s="36"/>
      <c r="T153" s="37"/>
      <c r="U153" s="33"/>
      <c r="V153" s="36"/>
      <c r="W153" s="37"/>
      <c r="X153" s="33"/>
      <c r="Y153" s="36"/>
      <c r="Z153" s="37"/>
      <c r="AA153" s="33"/>
      <c r="AB153" s="36"/>
      <c r="AC153" s="37"/>
      <c r="AD153" s="33"/>
      <c r="AE153" s="45"/>
      <c r="AF153" s="46"/>
      <c r="AG153" s="33"/>
      <c r="AH153" s="45"/>
      <c r="AI153" s="56"/>
      <c r="AJ153" s="33"/>
      <c r="AK153" s="45"/>
      <c r="AL153" s="56"/>
      <c r="AM153" s="42">
        <f t="shared" ref="AM153" si="180">AD153+AJ153+AG153+I153+L153+O153+R153+U153+X153+AA153</f>
        <v>0</v>
      </c>
      <c r="AN153" s="43">
        <f t="shared" si="167"/>
        <v>0</v>
      </c>
      <c r="AO153" s="56" t="e">
        <f t="shared" si="168"/>
        <v>#DIV/0!</v>
      </c>
    </row>
    <row r="154" spans="1:43" s="6" customFormat="1" x14ac:dyDescent="0.2">
      <c r="A154" s="15" t="s">
        <v>122</v>
      </c>
      <c r="B154" s="11" t="s">
        <v>123</v>
      </c>
      <c r="C154" s="15"/>
      <c r="D154" s="17"/>
      <c r="E154" s="14"/>
      <c r="F154" s="15"/>
      <c r="G154" s="17"/>
      <c r="H154" s="14"/>
      <c r="I154" s="15"/>
      <c r="J154" s="17"/>
      <c r="K154" s="14"/>
      <c r="L154" s="15"/>
      <c r="M154" s="17"/>
      <c r="N154" s="14"/>
      <c r="O154" s="15"/>
      <c r="P154" s="17"/>
      <c r="Q154" s="14"/>
      <c r="R154" s="15">
        <v>1</v>
      </c>
      <c r="S154" s="17">
        <v>1</v>
      </c>
      <c r="T154" s="14">
        <f>S154/R154</f>
        <v>1</v>
      </c>
      <c r="U154" s="15"/>
      <c r="V154" s="17"/>
      <c r="W154" s="14"/>
      <c r="X154" s="15"/>
      <c r="Y154" s="17"/>
      <c r="Z154" s="14"/>
      <c r="AA154" s="15"/>
      <c r="AB154" s="17"/>
      <c r="AC154" s="14"/>
      <c r="AD154" s="15">
        <f>AD85</f>
        <v>1</v>
      </c>
      <c r="AE154" s="17">
        <f>AE85</f>
        <v>1</v>
      </c>
      <c r="AF154" s="14"/>
      <c r="AG154" s="15"/>
      <c r="AH154" s="17"/>
      <c r="AI154" s="32"/>
      <c r="AJ154" s="15"/>
      <c r="AK154" s="17"/>
      <c r="AL154" s="32"/>
      <c r="AM154" s="12">
        <f t="shared" ref="AM154" si="181">AD154+AG154+AJ154+I154+L154+O154+R154+U154+X154+AA154</f>
        <v>2</v>
      </c>
      <c r="AN154" s="13">
        <f t="shared" si="167"/>
        <v>2</v>
      </c>
      <c r="AO154" s="32">
        <f t="shared" si="168"/>
        <v>1</v>
      </c>
    </row>
    <row r="155" spans="1:43" s="38" customFormat="1" hidden="1" x14ac:dyDescent="0.2">
      <c r="A155" s="33" t="s">
        <v>124</v>
      </c>
      <c r="B155" s="34" t="s">
        <v>125</v>
      </c>
      <c r="C155" s="33">
        <f>C86</f>
        <v>1</v>
      </c>
      <c r="D155" s="36">
        <f>D86</f>
        <v>1</v>
      </c>
      <c r="E155" s="37">
        <f>D155/C155</f>
        <v>1</v>
      </c>
      <c r="F155" s="33">
        <v>1</v>
      </c>
      <c r="G155" s="36">
        <v>1</v>
      </c>
      <c r="H155" s="37">
        <f>G155/F155</f>
        <v>1</v>
      </c>
      <c r="I155" s="33"/>
      <c r="J155" s="36"/>
      <c r="K155" s="37"/>
      <c r="L155" s="33"/>
      <c r="M155" s="36"/>
      <c r="N155" s="37"/>
      <c r="O155" s="33"/>
      <c r="P155" s="36"/>
      <c r="Q155" s="37"/>
      <c r="R155" s="33"/>
      <c r="S155" s="36"/>
      <c r="T155" s="37"/>
      <c r="U155" s="33"/>
      <c r="V155" s="36"/>
      <c r="W155" s="37"/>
      <c r="X155" s="33"/>
      <c r="Y155" s="36"/>
      <c r="Z155" s="37"/>
      <c r="AA155" s="33"/>
      <c r="AB155" s="36"/>
      <c r="AC155" s="37"/>
      <c r="AD155" s="33"/>
      <c r="AE155" s="45"/>
      <c r="AF155" s="46"/>
      <c r="AG155" s="33"/>
      <c r="AH155" s="45"/>
      <c r="AI155" s="56"/>
      <c r="AJ155" s="33"/>
      <c r="AK155" s="45"/>
      <c r="AL155" s="56"/>
      <c r="AM155" s="42">
        <f t="shared" ref="AM155" si="182">AD155+AJ155+AG155+I155+L155+O155+R155+U155+X155+AA155</f>
        <v>0</v>
      </c>
      <c r="AN155" s="43">
        <f t="shared" si="167"/>
        <v>0</v>
      </c>
      <c r="AO155" s="56" t="e">
        <f t="shared" si="168"/>
        <v>#DIV/0!</v>
      </c>
    </row>
    <row r="156" spans="1:43" s="38" customFormat="1" ht="13.5" thickBot="1" x14ac:dyDescent="0.25">
      <c r="A156" s="33" t="s">
        <v>103</v>
      </c>
      <c r="B156" s="34" t="s">
        <v>104</v>
      </c>
      <c r="C156" s="33">
        <f>C87</f>
        <v>1</v>
      </c>
      <c r="D156" s="66">
        <f>D87</f>
        <v>0</v>
      </c>
      <c r="E156" s="63"/>
      <c r="F156" s="33">
        <f>F57</f>
        <v>5</v>
      </c>
      <c r="G156" s="34">
        <f>G57</f>
        <v>2</v>
      </c>
      <c r="H156" s="63">
        <f>G156/F156</f>
        <v>0.4</v>
      </c>
      <c r="I156" s="33">
        <f>I57</f>
        <v>4</v>
      </c>
      <c r="J156" s="34">
        <f>J57</f>
        <v>2</v>
      </c>
      <c r="K156" s="63">
        <f>J156/I156</f>
        <v>0.5</v>
      </c>
      <c r="L156" s="33">
        <f>L57</f>
        <v>2</v>
      </c>
      <c r="M156" s="34">
        <f>M57+M87</f>
        <v>2</v>
      </c>
      <c r="N156" s="63">
        <f>M156/L156</f>
        <v>1</v>
      </c>
      <c r="O156" s="33">
        <f>O57+O87</f>
        <v>4</v>
      </c>
      <c r="P156" s="34">
        <f>P57+P87</f>
        <v>3</v>
      </c>
      <c r="Q156" s="63">
        <f>P156/O156</f>
        <v>0.75</v>
      </c>
      <c r="R156" s="34">
        <f>R57+R87</f>
        <v>3</v>
      </c>
      <c r="S156" s="34">
        <f>S57+S87</f>
        <v>2</v>
      </c>
      <c r="T156" s="63">
        <f>S156/R156</f>
        <v>0.66666666666666663</v>
      </c>
      <c r="U156" s="34">
        <f>U57</f>
        <v>4</v>
      </c>
      <c r="V156" s="34">
        <f>V57</f>
        <v>2</v>
      </c>
      <c r="W156" s="63">
        <f>V156/U156</f>
        <v>0.5</v>
      </c>
      <c r="X156" s="34">
        <f>X57</f>
        <v>6</v>
      </c>
      <c r="Y156" s="34">
        <f>Y57</f>
        <v>3</v>
      </c>
      <c r="Z156" s="63">
        <f>Y156/X156</f>
        <v>0.5</v>
      </c>
      <c r="AA156" s="34">
        <f>AA57</f>
        <v>3</v>
      </c>
      <c r="AB156" s="34">
        <f>AB57</f>
        <v>0</v>
      </c>
      <c r="AC156" s="63">
        <f>AB156/AA156</f>
        <v>0</v>
      </c>
      <c r="AD156" s="34">
        <f>AD57+AD87</f>
        <v>5</v>
      </c>
      <c r="AE156" s="67">
        <f>AE57+AE87</f>
        <v>4</v>
      </c>
      <c r="AF156" s="63">
        <f>AE156/AD156</f>
        <v>0.8</v>
      </c>
      <c r="AG156" s="34">
        <f>AG57+AG87</f>
        <v>5</v>
      </c>
      <c r="AH156" s="67">
        <f>AH57+AH87</f>
        <v>2</v>
      </c>
      <c r="AI156" s="63">
        <f>AH156/AG156</f>
        <v>0.4</v>
      </c>
      <c r="AJ156" s="34">
        <f>AJ57+AJ87</f>
        <v>3</v>
      </c>
      <c r="AK156" s="67">
        <f>AK57+AK87</f>
        <v>1</v>
      </c>
      <c r="AL156" s="63">
        <f>AK156/AJ156</f>
        <v>0.33333333333333331</v>
      </c>
      <c r="AM156" s="42">
        <f t="shared" ref="AM156" si="183">AD156+AG156+AJ156+I156+L156+O156+R156+U156+X156+AA156</f>
        <v>39</v>
      </c>
      <c r="AN156" s="43">
        <f t="shared" si="167"/>
        <v>21</v>
      </c>
      <c r="AO156" s="56">
        <f t="shared" si="168"/>
        <v>0.53846153846153844</v>
      </c>
    </row>
    <row r="157" spans="1:43" s="23" customFormat="1" ht="13.5" thickBot="1" x14ac:dyDescent="0.25">
      <c r="A157" s="18" t="s">
        <v>0</v>
      </c>
      <c r="B157" s="19"/>
      <c r="C157" s="18">
        <f>SUM(C95:C156)</f>
        <v>681</v>
      </c>
      <c r="D157" s="19">
        <f>SUM(D95:D156)</f>
        <v>429</v>
      </c>
      <c r="E157" s="20">
        <f>D157/C157</f>
        <v>0.62995594713656389</v>
      </c>
      <c r="F157" s="18">
        <f>SUM(F95:F156)</f>
        <v>774</v>
      </c>
      <c r="G157" s="19">
        <f>SUM(G95:G156)</f>
        <v>464</v>
      </c>
      <c r="H157" s="20">
        <f>G157/F157</f>
        <v>0.59948320413436695</v>
      </c>
      <c r="I157" s="18">
        <f>SUM(I95:I156)</f>
        <v>706</v>
      </c>
      <c r="J157" s="19">
        <f>SUM(J95:J156)</f>
        <v>410</v>
      </c>
      <c r="K157" s="20">
        <f>J157/I157</f>
        <v>0.58073654390934848</v>
      </c>
      <c r="L157" s="31">
        <f>SUM(L95:L156)</f>
        <v>806</v>
      </c>
      <c r="M157" s="19">
        <f>SUM(M95:M156)</f>
        <v>494</v>
      </c>
      <c r="N157" s="20">
        <f>M157/L157</f>
        <v>0.61290322580645162</v>
      </c>
      <c r="O157" s="18">
        <f>SUM(O95:O156)</f>
        <v>843</v>
      </c>
      <c r="P157" s="19">
        <f>SUM(P95:P156)</f>
        <v>481</v>
      </c>
      <c r="Q157" s="20">
        <f>P157/O157</f>
        <v>0.57058125741399768</v>
      </c>
      <c r="R157" s="18">
        <f>SUM(R95:R156)</f>
        <v>877</v>
      </c>
      <c r="S157" s="19">
        <f>SUM(S95:S156)</f>
        <v>498</v>
      </c>
      <c r="T157" s="20">
        <f>S157/R157</f>
        <v>0.5678449258836944</v>
      </c>
      <c r="U157" s="18">
        <f>SUM(U95:U156)</f>
        <v>974</v>
      </c>
      <c r="V157" s="19">
        <f>SUM(V95:V156)</f>
        <v>575</v>
      </c>
      <c r="W157" s="20">
        <f>V157/U157</f>
        <v>0.59034907597535935</v>
      </c>
      <c r="X157" s="18">
        <f>SUM(X95:X156)</f>
        <v>985</v>
      </c>
      <c r="Y157" s="19">
        <f>SUM(Y95:Y156)</f>
        <v>567</v>
      </c>
      <c r="Z157" s="20">
        <f>Y157/X157</f>
        <v>0.57563451776649743</v>
      </c>
      <c r="AA157" s="18">
        <f>SUM(AA95:AA156)</f>
        <v>1017</v>
      </c>
      <c r="AB157" s="19">
        <f>SUM(AB95:AB156)</f>
        <v>526</v>
      </c>
      <c r="AC157" s="20">
        <f>AB157/AA157</f>
        <v>0.51720747295968539</v>
      </c>
      <c r="AD157" s="31">
        <f>SUM(AD95:AD156)</f>
        <v>1106</v>
      </c>
      <c r="AE157" s="19">
        <f>SUM(AE95:AE156)</f>
        <v>632</v>
      </c>
      <c r="AF157" s="20">
        <f>AE157/AD157</f>
        <v>0.5714285714285714</v>
      </c>
      <c r="AG157" s="31">
        <f>SUM(AG95:AG156)</f>
        <v>1155</v>
      </c>
      <c r="AH157" s="19">
        <f>SUM(AH95:AH156)</f>
        <v>656</v>
      </c>
      <c r="AI157" s="20">
        <f>AH157/AG157</f>
        <v>0.56796536796536801</v>
      </c>
      <c r="AJ157" s="31">
        <f>SUM(AJ95:AJ156)</f>
        <v>1017</v>
      </c>
      <c r="AK157" s="69">
        <f>SUM(AK156+AK151+AK149+AK148+AK147+AK144+AK143+AK141+AK140+AK137+AK136+AK134+AK132+AK130+AK127+AK129+AK125+AK124+AK122+AK123+AK121+AK120+AK117+AK115+AK110+AK108+AK105+AK99+AK97+AK96+AK95)</f>
        <v>546</v>
      </c>
      <c r="AL157" s="20">
        <f>AK157/AJ157</f>
        <v>0.53687315634218291</v>
      </c>
      <c r="AM157" s="21">
        <f>AD157+AG157+AJ157+I157+L157+O157+R157+U157+X157+AA157</f>
        <v>9486</v>
      </c>
      <c r="AN157" s="22">
        <f>AE157+AH157+AK157+J157+M157+P157+S157+V157+Y157+AB157</f>
        <v>5385</v>
      </c>
      <c r="AO157" s="20">
        <f>AN157/AM157</f>
        <v>0.56767868437697655</v>
      </c>
      <c r="AP157" s="30">
        <f>AM95+AM96+AM97+AM99+AM100+AM101+AM102+AM103+AM104+AM106+AM105+AM107+AM108+AM110+AM115+AM117+AM118+AM120+AM121+AM122+AM123+AM124+AM125+AM127+AM129+AM132+AM130+AM133+AM134+AM136+AM137+AM140+AM141+++++AM143+AM144+AM147+AM148+AM149+AM151+AM152+AM154+AM156</f>
        <v>9486</v>
      </c>
      <c r="AQ157" s="30">
        <f>AN95+AN96+AN97+AN99+AN100+AN101+AN102+AN103+AN104+AN106+AN105+AN107+AN108+AN110+AN115+AN117+AN118+AN120+AN121+AN122+AN123+AN124+AN125+AN127+AN129+AN132+AN130+AN133+AN134+AN136+AN137+AN140+AN141+++++AN143+AN144+AN147+AN148+AN149+AN151+AN152+AN154+AN156</f>
        <v>5385</v>
      </c>
    </row>
    <row r="158" spans="1:43" s="27" customFormat="1" x14ac:dyDescent="0.2">
      <c r="A158" s="24"/>
      <c r="B158" s="28"/>
      <c r="C158" s="28"/>
      <c r="D158" s="28"/>
      <c r="E158" s="29"/>
      <c r="F158" s="28"/>
      <c r="G158" s="28"/>
      <c r="H158" s="29"/>
      <c r="I158" s="28"/>
      <c r="J158" s="28"/>
      <c r="K158" s="29"/>
      <c r="L158" s="28"/>
      <c r="M158" s="28"/>
      <c r="N158" s="29"/>
    </row>
    <row r="159" spans="1:43" x14ac:dyDescent="0.2">
      <c r="AG159">
        <f>AG88+AG58</f>
        <v>1155</v>
      </c>
      <c r="AH159">
        <f>AH88+AH58</f>
        <v>656</v>
      </c>
      <c r="AJ159">
        <f>AJ88+AJ58</f>
        <v>1017</v>
      </c>
      <c r="AK159">
        <f>AK88+AK58</f>
        <v>546</v>
      </c>
      <c r="AM159">
        <f>AM88+AM58</f>
        <v>9486</v>
      </c>
      <c r="AN159">
        <f>AN88+AN58</f>
        <v>5385</v>
      </c>
    </row>
    <row r="160" spans="1:43" x14ac:dyDescent="0.2">
      <c r="AG160" s="68">
        <f>AG157-AG159</f>
        <v>0</v>
      </c>
      <c r="AH160" s="68">
        <f>AH157-AH159</f>
        <v>0</v>
      </c>
      <c r="AJ160" s="68">
        <f>AJ157-AJ159</f>
        <v>0</v>
      </c>
      <c r="AK160" s="68">
        <f>AK157-AK159</f>
        <v>0</v>
      </c>
      <c r="AM160" s="68">
        <f>AM157-AM159</f>
        <v>0</v>
      </c>
      <c r="AN160" s="68">
        <f>AN157-AN159</f>
        <v>0</v>
      </c>
    </row>
  </sheetData>
  <mergeCells count="78">
    <mergeCell ref="AJ91:AL91"/>
    <mergeCell ref="AK92:AL92"/>
    <mergeCell ref="AM60:AO60"/>
    <mergeCell ref="AN92:AO92"/>
    <mergeCell ref="AM91:AO91"/>
    <mergeCell ref="AN61:AO61"/>
    <mergeCell ref="L1:N1"/>
    <mergeCell ref="AA1:AC1"/>
    <mergeCell ref="AB2:AC2"/>
    <mergeCell ref="X1:Z1"/>
    <mergeCell ref="AA60:AC60"/>
    <mergeCell ref="L60:N60"/>
    <mergeCell ref="O1:Q1"/>
    <mergeCell ref="O60:Q60"/>
    <mergeCell ref="AN2:AO2"/>
    <mergeCell ref="AJ60:AL60"/>
    <mergeCell ref="AK61:AL61"/>
    <mergeCell ref="R1:T1"/>
    <mergeCell ref="U1:W1"/>
    <mergeCell ref="V2:W2"/>
    <mergeCell ref="Y61:Z61"/>
    <mergeCell ref="AG60:AI60"/>
    <mergeCell ref="AH61:AI61"/>
    <mergeCell ref="AE61:AF61"/>
    <mergeCell ref="AB61:AC61"/>
    <mergeCell ref="S61:T61"/>
    <mergeCell ref="X60:Z60"/>
    <mergeCell ref="R60:T60"/>
    <mergeCell ref="I1:K1"/>
    <mergeCell ref="J2:K2"/>
    <mergeCell ref="I60:K60"/>
    <mergeCell ref="AM1:AO1"/>
    <mergeCell ref="AG1:AI1"/>
    <mergeCell ref="AH2:AI2"/>
    <mergeCell ref="AJ1:AL1"/>
    <mergeCell ref="AK2:AL2"/>
    <mergeCell ref="AD1:AF1"/>
    <mergeCell ref="AE2:AF2"/>
    <mergeCell ref="AD60:AF60"/>
    <mergeCell ref="Y2:Z2"/>
    <mergeCell ref="U60:W60"/>
    <mergeCell ref="M2:N2"/>
    <mergeCell ref="P2:Q2"/>
    <mergeCell ref="S2:T2"/>
    <mergeCell ref="C1:E1"/>
    <mergeCell ref="F1:H1"/>
    <mergeCell ref="D2:E2"/>
    <mergeCell ref="G2:H2"/>
    <mergeCell ref="C60:E60"/>
    <mergeCell ref="F60:H60"/>
    <mergeCell ref="AG91:AI91"/>
    <mergeCell ref="AH92:AI92"/>
    <mergeCell ref="C91:E91"/>
    <mergeCell ref="F91:H91"/>
    <mergeCell ref="I91:K91"/>
    <mergeCell ref="AE92:AF92"/>
    <mergeCell ref="AB92:AC92"/>
    <mergeCell ref="P92:Q92"/>
    <mergeCell ref="Y92:Z92"/>
    <mergeCell ref="D92:E92"/>
    <mergeCell ref="G92:H92"/>
    <mergeCell ref="J92:K92"/>
    <mergeCell ref="S92:T92"/>
    <mergeCell ref="V92:W92"/>
    <mergeCell ref="M92:N92"/>
    <mergeCell ref="L91:N91"/>
    <mergeCell ref="D61:E61"/>
    <mergeCell ref="G61:H61"/>
    <mergeCell ref="J61:K61"/>
    <mergeCell ref="AD91:AF91"/>
    <mergeCell ref="AA91:AC91"/>
    <mergeCell ref="M61:N61"/>
    <mergeCell ref="R91:T91"/>
    <mergeCell ref="U91:W91"/>
    <mergeCell ref="O91:Q91"/>
    <mergeCell ref="V61:W61"/>
    <mergeCell ref="X91:Z91"/>
    <mergeCell ref="P61:Q61"/>
  </mergeCells>
  <phoneticPr fontId="4" type="noConversion"/>
  <printOptions horizontalCentered="1"/>
  <pageMargins left="0.11" right="0.17" top="1" bottom="0.1" header="0.46" footer="0.18"/>
  <pageSetup scale="45" orientation="landscape" r:id="rId1"/>
  <headerFooter alignWithMargins="0">
    <oddHeader>&amp;L&amp;G&amp;C&amp;"Arial,Bold"&amp;12Six Year Graduation Rates by Major and College of Full-time Baccalaureate Degree Seeking Students
St. John's College of Liberal Arts and Sciences 
2001-2010</oddHeader>
    <oddFooter>&amp;L&amp;"Arial,Italic"&amp;8Prepared by: Office of Institutional Research (cmg)&amp;R&amp;"Arial,Italic"&amp;8Based on data as of 10/20/2015</oddFooter>
  </headerFooter>
  <rowBreaks count="1" manualBreakCount="1">
    <brk id="89" max="40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SJC</vt:lpstr>
      <vt:lpstr>SJC!Print_Area</vt:lpstr>
    </vt:vector>
  </TitlesOfParts>
  <Company>St. John's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Marie Goodwin</dc:creator>
  <cp:lastModifiedBy>STJ</cp:lastModifiedBy>
  <cp:lastPrinted>2017-07-17T19:53:29Z</cp:lastPrinted>
  <dcterms:created xsi:type="dcterms:W3CDTF">2012-06-25T17:07:04Z</dcterms:created>
  <dcterms:modified xsi:type="dcterms:W3CDTF">2017-07-19T16:24:10Z</dcterms:modified>
</cp:coreProperties>
</file>