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jiaol\Dropbox\GDC\Blank Forms and Tools for Used Every GDC\"/>
    </mc:Choice>
  </mc:AlternateContent>
  <bookViews>
    <workbookView xWindow="7170" yWindow="1725" windowWidth="14220" windowHeight="12765"/>
  </bookViews>
  <sheets>
    <sheet name="Spring 14 London" sheetId="1" r:id="rId1"/>
  </sheets>
  <definedNames>
    <definedName name="_xlnm.Print_Area" localSheetId="0">'Spring 14 London'!$A$1:$H$73</definedName>
    <definedName name="_xlnm.Print_Titles" localSheetId="0">'Spring 14 London'!$3:$17</definedName>
  </definedNames>
  <calcPr calcId="152511" concurrentCalc="0"/>
</workbook>
</file>

<file path=xl/calcChain.xml><?xml version="1.0" encoding="utf-8"?>
<calcChain xmlns="http://schemas.openxmlformats.org/spreadsheetml/2006/main">
  <c r="C27" i="1" l="1"/>
  <c r="C26" i="1"/>
  <c r="H26" i="1"/>
  <c r="H27" i="1"/>
  <c r="H28" i="1"/>
  <c r="H29" i="1"/>
  <c r="C32" i="1"/>
  <c r="H32" i="1"/>
  <c r="C33" i="1"/>
  <c r="H33" i="1"/>
  <c r="C34" i="1"/>
  <c r="H34" i="1"/>
  <c r="C35" i="1"/>
  <c r="H35" i="1"/>
  <c r="C36" i="1"/>
  <c r="H36" i="1"/>
  <c r="C37" i="1"/>
  <c r="H37" i="1"/>
  <c r="H38" i="1"/>
  <c r="D41" i="1"/>
  <c r="H41" i="1"/>
  <c r="D42" i="1"/>
  <c r="H42" i="1"/>
  <c r="D43" i="1"/>
  <c r="H43" i="1"/>
  <c r="D44" i="1"/>
  <c r="H44" i="1"/>
  <c r="H45" i="1"/>
  <c r="D48" i="1"/>
  <c r="H48" i="1"/>
  <c r="D49" i="1"/>
  <c r="H49" i="1"/>
  <c r="G50" i="1"/>
  <c r="H50" i="1"/>
  <c r="H51" i="1"/>
  <c r="D63" i="1"/>
  <c r="H63" i="1"/>
  <c r="D64" i="1"/>
  <c r="H64" i="1"/>
  <c r="H61" i="1"/>
  <c r="H62" i="1"/>
  <c r="H65" i="1"/>
  <c r="C54" i="1"/>
  <c r="H54" i="1"/>
  <c r="C55" i="1"/>
  <c r="H55" i="1"/>
  <c r="C56" i="1"/>
  <c r="H56" i="1"/>
  <c r="C57" i="1"/>
  <c r="H57" i="1"/>
  <c r="H58" i="1"/>
  <c r="H67" i="1"/>
  <c r="D21" i="1"/>
  <c r="H21" i="1"/>
  <c r="D22" i="1"/>
  <c r="H22" i="1"/>
  <c r="H23" i="1"/>
  <c r="H69" i="1"/>
  <c r="H71" i="1"/>
  <c r="H72" i="1"/>
  <c r="F62" i="1"/>
  <c r="G62" i="1"/>
  <c r="F63" i="1"/>
  <c r="G63" i="1"/>
  <c r="G64" i="1"/>
  <c r="F64" i="1"/>
  <c r="G61" i="1"/>
  <c r="G54" i="1"/>
  <c r="D54" i="1"/>
  <c r="G48" i="1"/>
  <c r="G49" i="1"/>
  <c r="F50" i="1"/>
  <c r="F49" i="1"/>
  <c r="F48" i="1"/>
  <c r="G43" i="1"/>
  <c r="F44" i="1"/>
  <c r="F43" i="1"/>
  <c r="F42" i="1"/>
  <c r="F41" i="1"/>
  <c r="G37" i="1"/>
  <c r="G36" i="1"/>
  <c r="G35" i="1"/>
  <c r="G34" i="1"/>
  <c r="G32" i="1"/>
  <c r="F28" i="1"/>
  <c r="F27" i="1"/>
  <c r="G26" i="1"/>
  <c r="F26" i="1"/>
  <c r="G28" i="1"/>
  <c r="G27" i="1"/>
  <c r="F37" i="1"/>
  <c r="F36" i="1"/>
  <c r="F35" i="1"/>
  <c r="F34" i="1"/>
  <c r="F32" i="1"/>
  <c r="G42" i="1"/>
  <c r="F55" i="1"/>
  <c r="F56" i="1"/>
  <c r="G56" i="1"/>
  <c r="G22" i="1"/>
  <c r="G21" i="1"/>
  <c r="F57" i="1"/>
  <c r="G57" i="1"/>
  <c r="F51" i="1"/>
  <c r="F33" i="1"/>
  <c r="G33" i="1"/>
  <c r="G38" i="1"/>
  <c r="F38" i="1"/>
  <c r="G55" i="1"/>
  <c r="G23" i="1"/>
  <c r="F58" i="1"/>
  <c r="G51" i="1"/>
  <c r="G58" i="1"/>
  <c r="G41" i="1"/>
  <c r="G44" i="1"/>
  <c r="G45" i="1"/>
  <c r="F45" i="1"/>
  <c r="G29" i="1"/>
</calcChain>
</file>

<file path=xl/sharedStrings.xml><?xml version="1.0" encoding="utf-8"?>
<sst xmlns="http://schemas.openxmlformats.org/spreadsheetml/2006/main" count="114" uniqueCount="85">
  <si>
    <t xml:space="preserve">Program Name: </t>
  </si>
  <si>
    <t>Course Number/Title:</t>
  </si>
  <si>
    <t xml:space="preserve">Location: </t>
  </si>
  <si>
    <t>Duration:</t>
  </si>
  <si>
    <t># of days</t>
  </si>
  <si>
    <t>Projected Total Enrollment</t>
  </si>
  <si>
    <t>Revenue</t>
  </si>
  <si>
    <t>Cost per day</t>
  </si>
  <si>
    <t>Total</t>
  </si>
  <si>
    <t>Meals</t>
  </si>
  <si>
    <t xml:space="preserve">Breakfast </t>
  </si>
  <si>
    <t>Total Transportation cost</t>
  </si>
  <si>
    <t>Cost per person</t>
  </si>
  <si>
    <t># of Attendees</t>
  </si>
  <si>
    <t>Total Academic Excursions</t>
  </si>
  <si>
    <t>Faculty Travel Expenses</t>
  </si>
  <si>
    <t>Total Faculty Travel Expenses</t>
  </si>
  <si>
    <t>Other Contributions</t>
  </si>
  <si>
    <t>Cost per Student</t>
  </si>
  <si>
    <t>Students</t>
  </si>
  <si>
    <t>Male Students</t>
  </si>
  <si>
    <t>Female Students</t>
  </si>
  <si>
    <t>Total Revenue</t>
  </si>
  <si>
    <t>Program Fee</t>
  </si>
  <si>
    <t># of nights</t>
  </si>
  <si>
    <t>Hotel</t>
  </si>
  <si>
    <t>Double Rooms</t>
  </si>
  <si>
    <t>Additional Hotel Costs</t>
  </si>
  <si>
    <t>Rooms</t>
  </si>
  <si>
    <t>Total Hotel Cost</t>
  </si>
  <si>
    <t xml:space="preserve">Academic / Excursions </t>
  </si>
  <si>
    <t>Attendees</t>
  </si>
  <si>
    <t>Transportation</t>
  </si>
  <si>
    <t>Other Transportation</t>
  </si>
  <si>
    <t>Airfare</t>
  </si>
  <si>
    <t>Other Expenses</t>
  </si>
  <si>
    <t>OGS Contract Fee</t>
  </si>
  <si>
    <t>Course Contingency Fee</t>
  </si>
  <si>
    <t>Total Other Expenses</t>
  </si>
  <si>
    <t>Total Trip Expenses</t>
  </si>
  <si>
    <t>Surplus (Deficit) - Total</t>
  </si>
  <si>
    <t>Surplus (Deficit) - per participant $</t>
  </si>
  <si>
    <t xml:space="preserve">Cultural Tour </t>
  </si>
  <si>
    <t>Transfer - Airport to Hotel</t>
  </si>
  <si>
    <t>Transfer - Hotel to Airport</t>
  </si>
  <si>
    <t>Costs - $US</t>
  </si>
  <si>
    <t>Costs - Local Currency</t>
  </si>
  <si>
    <t>Total Costs</t>
  </si>
  <si>
    <t>STJ F/T Professors:</t>
  </si>
  <si>
    <t>Global Destination Course - Draft Budget</t>
  </si>
  <si>
    <t>Total Group Meal and Excursion Cost</t>
  </si>
  <si>
    <t>Meals and Excursions</t>
  </si>
  <si>
    <t>Local Ground Transportation</t>
  </si>
  <si>
    <t>Single Rooms for Faculty</t>
  </si>
  <si>
    <t>Farewell Dinner</t>
  </si>
  <si>
    <t>Surplus (Deficit) - per participant - Euro</t>
  </si>
  <si>
    <t>City Tour</t>
  </si>
  <si>
    <t xml:space="preserve">7 day Metro pass </t>
  </si>
  <si>
    <t>Taxi</t>
  </si>
  <si>
    <t>Semester Year/Location</t>
  </si>
  <si>
    <t>Enter Dates</t>
  </si>
  <si>
    <t>Depending on # of Business Visits</t>
  </si>
  <si>
    <t>Gifts for site visits (2 gifts per visit)</t>
  </si>
  <si>
    <t>Vendor Fee (if any)</t>
  </si>
  <si>
    <t>Professors/Admin</t>
  </si>
  <si>
    <r>
      <t xml:space="preserve">Total Travellers </t>
    </r>
    <r>
      <rPr>
        <b/>
        <sz val="10"/>
        <rFont val="Arial"/>
        <family val="2"/>
      </rPr>
      <t>(students + admin/faculty)</t>
    </r>
  </si>
  <si>
    <r>
      <t xml:space="preserve">Currency Type </t>
    </r>
    <r>
      <rPr>
        <b/>
        <sz val="10"/>
        <rFont val="Arial"/>
        <family val="2"/>
      </rPr>
      <t>(i.e. Euro, Yen, etc.)</t>
    </r>
  </si>
  <si>
    <t>Exchange Rate (Click here to get current rate)</t>
  </si>
  <si>
    <t>Welcome Lunch</t>
  </si>
  <si>
    <t>If not included in hotel rate</t>
  </si>
  <si>
    <t>City Tour - All travellers</t>
  </si>
  <si>
    <t xml:space="preserve">Other Excursion </t>
  </si>
  <si>
    <t xml:space="preserve">Tour Tip </t>
  </si>
  <si>
    <t>One lunch - students only</t>
  </si>
  <si>
    <t>One dinner- students only</t>
  </si>
  <si>
    <t>All travellers</t>
  </si>
  <si>
    <t>Airport Transfers (Abroad)</t>
  </si>
  <si>
    <t>Airport Transfers (USA)</t>
  </si>
  <si>
    <t>ALL</t>
  </si>
  <si>
    <t xml:space="preserve">Students </t>
  </si>
  <si>
    <t>Factory Tour</t>
  </si>
  <si>
    <t xml:space="preserve">Cost per person  </t>
  </si>
  <si>
    <t>$20/week per person</t>
  </si>
  <si>
    <t># ofweeks</t>
  </si>
  <si>
    <t xml:space="preserve">Insurance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</si>
</sst>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€-2]\ #,##0"/>
    <numFmt numFmtId="166" formatCode="_(&quot;$&quot;* #,##0_);_(&quot;$&quot;* \(#,##0\);_(&quot;$&quot;* &quot;-&quot;??_);_(@_)"/>
    <numFmt numFmtId="167" formatCode="&quot;$&quot;#,##0.00"/>
    <numFmt numFmtId="168" formatCode="[$€-83C]#,##0.00"/>
    <numFmt numFmtId="169" formatCode="[$€-2]\ #,##0.00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u/>
      <sz val="16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Alignment="1"/>
    <xf numFmtId="15" fontId="3" fillId="0" borderId="0" xfId="0" applyNumberFormat="1" applyFont="1" applyAlignment="1"/>
    <xf numFmtId="2" fontId="3" fillId="0" borderId="0" xfId="0" applyNumberFormat="1" applyFont="1" applyAlignment="1"/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64" fontId="3" fillId="0" borderId="0" xfId="1" applyNumberFormat="1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right" vertical="center" wrapText="1"/>
    </xf>
    <xf numFmtId="165" fontId="3" fillId="0" borderId="0" xfId="2" applyNumberFormat="1" applyFont="1" applyFill="1" applyBorder="1" applyAlignment="1"/>
    <xf numFmtId="164" fontId="3" fillId="0" borderId="0" xfId="1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3" fontId="3" fillId="0" borderId="0" xfId="0" applyNumberFormat="1" applyFont="1"/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/>
    <xf numFmtId="166" fontId="3" fillId="0" borderId="0" xfId="0" applyNumberFormat="1" applyFont="1" applyFill="1" applyBorder="1"/>
    <xf numFmtId="0" fontId="2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/>
    <xf numFmtId="7" fontId="3" fillId="0" borderId="0" xfId="2" applyNumberFormat="1" applyFont="1" applyFill="1" applyBorder="1" applyAlignment="1"/>
    <xf numFmtId="44" fontId="3" fillId="0" borderId="0" xfId="2" applyFont="1" applyFill="1" applyBorder="1" applyAlignment="1"/>
    <xf numFmtId="0" fontId="6" fillId="0" borderId="0" xfId="0" applyFont="1" applyFill="1" applyBorder="1" applyAlignment="1"/>
    <xf numFmtId="166" fontId="3" fillId="0" borderId="0" xfId="0" applyNumberFormat="1" applyFont="1"/>
    <xf numFmtId="0" fontId="3" fillId="0" borderId="0" xfId="0" applyFont="1" applyFill="1"/>
    <xf numFmtId="164" fontId="3" fillId="0" borderId="0" xfId="1" applyNumberFormat="1" applyFont="1" applyFill="1" applyBorder="1" applyAlignment="1"/>
    <xf numFmtId="0" fontId="5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1" xfId="0" applyFont="1" applyFill="1" applyBorder="1"/>
    <xf numFmtId="164" fontId="3" fillId="0" borderId="0" xfId="1" applyNumberFormat="1" applyFont="1"/>
    <xf numFmtId="0" fontId="4" fillId="0" borderId="1" xfId="0" applyFont="1" applyFill="1" applyBorder="1"/>
    <xf numFmtId="164" fontId="3" fillId="0" borderId="1" xfId="1" applyNumberFormat="1" applyFont="1" applyFill="1" applyBorder="1" applyAlignment="1">
      <alignment horizontal="right"/>
    </xf>
    <xf numFmtId="0" fontId="3" fillId="0" borderId="1" xfId="0" applyFont="1" applyBorder="1"/>
    <xf numFmtId="0" fontId="5" fillId="0" borderId="0" xfId="0" applyFont="1" applyFill="1" applyBorder="1" applyAlignment="1">
      <alignment horizontal="right" wrapText="1"/>
    </xf>
    <xf numFmtId="0" fontId="4" fillId="0" borderId="1" xfId="0" applyFont="1" applyBorder="1"/>
    <xf numFmtId="0" fontId="6" fillId="0" borderId="1" xfId="0" applyFont="1" applyFill="1" applyBorder="1" applyAlignment="1"/>
    <xf numFmtId="44" fontId="3" fillId="0" borderId="1" xfId="2" applyFont="1" applyFill="1" applyBorder="1" applyAlignment="1"/>
    <xf numFmtId="0" fontId="3" fillId="0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6" fontId="5" fillId="0" borderId="1" xfId="0" applyNumberFormat="1" applyFont="1" applyFill="1" applyBorder="1"/>
    <xf numFmtId="0" fontId="2" fillId="0" borderId="1" xfId="0" applyFont="1" applyBorder="1"/>
    <xf numFmtId="0" fontId="5" fillId="0" borderId="2" xfId="0" applyFont="1" applyBorder="1"/>
    <xf numFmtId="0" fontId="3" fillId="0" borderId="2" xfId="0" applyFont="1" applyBorder="1"/>
    <xf numFmtId="166" fontId="3" fillId="0" borderId="1" xfId="0" applyNumberFormat="1" applyFont="1" applyBorder="1"/>
    <xf numFmtId="166" fontId="3" fillId="0" borderId="2" xfId="0" applyNumberFormat="1" applyFont="1" applyBorder="1"/>
    <xf numFmtId="0" fontId="5" fillId="0" borderId="0" xfId="0" applyFont="1" applyBorder="1"/>
    <xf numFmtId="0" fontId="3" fillId="0" borderId="0" xfId="0" applyFont="1" applyBorder="1"/>
    <xf numFmtId="166" fontId="3" fillId="0" borderId="0" xfId="0" applyNumberFormat="1" applyFont="1" applyBorder="1"/>
    <xf numFmtId="164" fontId="5" fillId="0" borderId="1" xfId="1" applyNumberFormat="1" applyFont="1" applyFill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167" fontId="3" fillId="0" borderId="0" xfId="1" applyNumberFormat="1" applyFont="1" applyFill="1" applyBorder="1"/>
    <xf numFmtId="167" fontId="3" fillId="0" borderId="0" xfId="1" applyNumberFormat="1" applyFont="1"/>
    <xf numFmtId="167" fontId="3" fillId="0" borderId="0" xfId="0" applyNumberFormat="1" applyFont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167" fontId="3" fillId="0" borderId="1" xfId="2" applyNumberFormat="1" applyFont="1" applyFill="1" applyBorder="1"/>
    <xf numFmtId="167" fontId="3" fillId="0" borderId="1" xfId="2" applyNumberFormat="1" applyFont="1" applyBorder="1"/>
    <xf numFmtId="1" fontId="3" fillId="0" borderId="0" xfId="0" applyNumberFormat="1" applyFont="1" applyFill="1" applyBorder="1"/>
    <xf numFmtId="167" fontId="5" fillId="0" borderId="1" xfId="2" applyNumberFormat="1" applyFont="1" applyFill="1" applyBorder="1"/>
    <xf numFmtId="167" fontId="5" fillId="0" borderId="0" xfId="1" applyNumberFormat="1" applyFont="1" applyFill="1" applyBorder="1"/>
    <xf numFmtId="5" fontId="3" fillId="0" borderId="0" xfId="1" applyNumberFormat="1" applyFont="1"/>
    <xf numFmtId="5" fontId="3" fillId="0" borderId="0" xfId="1" applyNumberFormat="1" applyFont="1" applyFill="1" applyBorder="1"/>
    <xf numFmtId="168" fontId="3" fillId="0" borderId="0" xfId="0" applyNumberFormat="1" applyFont="1" applyFill="1" applyBorder="1"/>
    <xf numFmtId="0" fontId="3" fillId="0" borderId="0" xfId="0" applyFont="1" applyFill="1" applyBorder="1" applyAlignment="1">
      <alignment horizontal="right" wrapText="1"/>
    </xf>
    <xf numFmtId="169" fontId="2" fillId="0" borderId="0" xfId="0" applyNumberFormat="1" applyFont="1" applyFill="1" applyBorder="1" applyAlignment="1">
      <alignment horizontal="right" wrapText="1"/>
    </xf>
    <xf numFmtId="16" fontId="2" fillId="0" borderId="0" xfId="0" applyNumberFormat="1" applyFont="1" applyFill="1" applyAlignment="1"/>
    <xf numFmtId="0" fontId="8" fillId="0" borderId="0" xfId="0" applyFont="1" applyFill="1" applyBorder="1"/>
    <xf numFmtId="0" fontId="1" fillId="0" borderId="0" xfId="0" applyFont="1" applyFill="1" applyBorder="1"/>
    <xf numFmtId="0" fontId="11" fillId="0" borderId="0" xfId="3" applyFont="1" applyFill="1" applyBorder="1"/>
    <xf numFmtId="4" fontId="3" fillId="0" borderId="0" xfId="2" applyNumberFormat="1" applyFont="1" applyFill="1" applyBorder="1" applyAlignment="1"/>
    <xf numFmtId="4" fontId="3" fillId="0" borderId="0" xfId="1" applyNumberFormat="1" applyFont="1" applyFill="1" applyBorder="1"/>
    <xf numFmtId="4" fontId="3" fillId="0" borderId="1" xfId="1" applyNumberFormat="1" applyFont="1" applyFill="1" applyBorder="1"/>
    <xf numFmtId="4" fontId="3" fillId="0" borderId="0" xfId="0" applyNumberFormat="1" applyFont="1" applyFill="1" applyBorder="1" applyAlignment="1"/>
    <xf numFmtId="4" fontId="3" fillId="0" borderId="0" xfId="1" applyNumberFormat="1" applyFont="1"/>
    <xf numFmtId="4" fontId="3" fillId="0" borderId="1" xfId="2" applyNumberFormat="1" applyFont="1" applyFill="1" applyBorder="1" applyAlignment="1"/>
    <xf numFmtId="4" fontId="5" fillId="0" borderId="1" xfId="1" applyNumberFormat="1" applyFont="1" applyFill="1" applyBorder="1"/>
    <xf numFmtId="167" fontId="5" fillId="0" borderId="0" xfId="1" applyNumberFormat="1" applyFont="1"/>
    <xf numFmtId="167" fontId="3" fillId="0" borderId="1" xfId="2" applyNumberFormat="1" applyFont="1" applyFill="1" applyBorder="1" applyAlignment="1"/>
    <xf numFmtId="4" fontId="3" fillId="0" borderId="1" xfId="2" applyNumberFormat="1" applyFont="1" applyFill="1" applyBorder="1"/>
    <xf numFmtId="4" fontId="3" fillId="0" borderId="0" xfId="2" applyNumberFormat="1" applyFont="1" applyFill="1" applyBorder="1"/>
    <xf numFmtId="167" fontId="5" fillId="0" borderId="1" xfId="0" applyNumberFormat="1" applyFont="1" applyFill="1" applyBorder="1"/>
    <xf numFmtId="167" fontId="5" fillId="0" borderId="0" xfId="0" applyNumberFormat="1" applyFont="1"/>
    <xf numFmtId="3" fontId="3" fillId="0" borderId="0" xfId="1" applyNumberFormat="1" applyFont="1" applyFill="1" applyBorder="1"/>
    <xf numFmtId="3" fontId="5" fillId="0" borderId="1" xfId="1" applyNumberFormat="1" applyFont="1" applyFill="1" applyBorder="1"/>
    <xf numFmtId="39" fontId="3" fillId="0" borderId="0" xfId="2" applyNumberFormat="1" applyFont="1" applyFill="1" applyBorder="1" applyAlignment="1"/>
    <xf numFmtId="4" fontId="3" fillId="0" borderId="0" xfId="0" applyNumberFormat="1" applyFont="1" applyAlignment="1">
      <alignment horizontal="right"/>
    </xf>
    <xf numFmtId="4" fontId="3" fillId="0" borderId="0" xfId="1" applyNumberFormat="1" applyFont="1" applyBorder="1"/>
    <xf numFmtId="4" fontId="3" fillId="0" borderId="1" xfId="1" applyNumberFormat="1" applyFont="1" applyBorder="1"/>
    <xf numFmtId="167" fontId="3" fillId="0" borderId="0" xfId="2" applyNumberFormat="1" applyFont="1" applyFill="1" applyBorder="1" applyAlignment="1"/>
    <xf numFmtId="167" fontId="3" fillId="0" borderId="0" xfId="2" applyNumberFormat="1" applyFont="1"/>
    <xf numFmtId="43" fontId="3" fillId="0" borderId="0" xfId="0" applyNumberFormat="1" applyFont="1"/>
    <xf numFmtId="0" fontId="7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anda.com/currency/conve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zoomScaleNormal="100" workbookViewId="0">
      <selection activeCell="K72" sqref="K72"/>
    </sheetView>
  </sheetViews>
  <sheetFormatPr defaultColWidth="9.140625" defaultRowHeight="15" x14ac:dyDescent="0.2"/>
  <cols>
    <col min="1" max="1" width="41" style="3" customWidth="1"/>
    <col min="2" max="2" width="25.85546875" style="3" customWidth="1"/>
    <col min="3" max="3" width="11.5703125" style="3" customWidth="1"/>
    <col min="4" max="4" width="14.7109375" style="3" customWidth="1"/>
    <col min="5" max="5" width="14.42578125" style="3" customWidth="1"/>
    <col min="6" max="6" width="14.28515625" style="3" bestFit="1" customWidth="1"/>
    <col min="7" max="7" width="15.7109375" style="3" customWidth="1"/>
    <col min="8" max="8" width="16.7109375" style="3" customWidth="1"/>
    <col min="9" max="16384" width="9.140625" style="3"/>
  </cols>
  <sheetData>
    <row r="1" spans="1:8" ht="20.25" x14ac:dyDescent="0.3">
      <c r="A1" s="104" t="s">
        <v>49</v>
      </c>
      <c r="B1" s="104"/>
      <c r="C1" s="104"/>
      <c r="D1" s="104"/>
      <c r="E1" s="104"/>
      <c r="F1" s="104"/>
      <c r="G1" s="104"/>
      <c r="H1" s="104"/>
    </row>
    <row r="3" spans="1:8" ht="15.75" x14ac:dyDescent="0.25">
      <c r="A3" s="1" t="s">
        <v>0</v>
      </c>
      <c r="B3" s="2" t="s">
        <v>59</v>
      </c>
      <c r="C3" s="2"/>
    </row>
    <row r="4" spans="1:8" ht="15.75" x14ac:dyDescent="0.25">
      <c r="A4" s="4" t="s">
        <v>48</v>
      </c>
      <c r="B4" s="25"/>
      <c r="C4" s="5"/>
      <c r="D4" s="5"/>
      <c r="E4" s="5"/>
      <c r="F4" s="5"/>
    </row>
    <row r="5" spans="1:8" ht="15.75" x14ac:dyDescent="0.25">
      <c r="A5" s="4" t="s">
        <v>1</v>
      </c>
      <c r="B5" s="25"/>
      <c r="C5" s="5"/>
      <c r="D5" s="5"/>
      <c r="E5" s="5"/>
      <c r="F5" s="5"/>
    </row>
    <row r="6" spans="1:8" ht="15.75" x14ac:dyDescent="0.25">
      <c r="A6" s="7" t="s">
        <v>2</v>
      </c>
      <c r="B6" s="61"/>
      <c r="C6" s="8"/>
      <c r="D6" s="9"/>
      <c r="E6" s="9"/>
      <c r="F6" s="9"/>
    </row>
    <row r="7" spans="1:8" ht="15.75" x14ac:dyDescent="0.25">
      <c r="A7" s="7" t="s">
        <v>3</v>
      </c>
      <c r="B7" s="78" t="s">
        <v>60</v>
      </c>
      <c r="C7" s="8"/>
      <c r="D7" s="10"/>
      <c r="E7" s="10"/>
      <c r="F7" s="11"/>
    </row>
    <row r="8" spans="1:8" ht="15.75" x14ac:dyDescent="0.25">
      <c r="A8" s="7"/>
      <c r="B8" s="61"/>
      <c r="C8" s="8"/>
      <c r="D8" s="9"/>
      <c r="E8" s="9"/>
      <c r="F8" s="9"/>
    </row>
    <row r="9" spans="1:8" ht="15.75" x14ac:dyDescent="0.25">
      <c r="A9" s="7" t="s">
        <v>4</v>
      </c>
      <c r="B9" s="62"/>
      <c r="C9" s="12"/>
      <c r="D9" s="9"/>
      <c r="E9" s="9"/>
      <c r="F9" s="9"/>
    </row>
    <row r="10" spans="1:8" ht="15.75" x14ac:dyDescent="0.25">
      <c r="A10" s="7" t="s">
        <v>24</v>
      </c>
      <c r="B10" s="62"/>
      <c r="C10" s="12"/>
      <c r="D10" s="9"/>
      <c r="E10" s="9"/>
      <c r="F10" s="9"/>
    </row>
    <row r="11" spans="1:8" ht="15.75" x14ac:dyDescent="0.25">
      <c r="A11" s="7" t="s">
        <v>64</v>
      </c>
      <c r="B11" s="62"/>
      <c r="C11" s="12"/>
      <c r="D11" s="9"/>
      <c r="E11" s="9"/>
      <c r="F11" s="9"/>
    </row>
    <row r="12" spans="1:8" ht="15.75" x14ac:dyDescent="0.25">
      <c r="A12" s="7" t="s">
        <v>20</v>
      </c>
      <c r="B12" s="62"/>
      <c r="C12" s="12"/>
      <c r="D12" s="9"/>
      <c r="E12" s="9"/>
      <c r="F12" s="9"/>
    </row>
    <row r="13" spans="1:8" ht="15.75" x14ac:dyDescent="0.25">
      <c r="A13" s="7" t="s">
        <v>21</v>
      </c>
      <c r="B13" s="62"/>
      <c r="C13" s="12"/>
      <c r="D13" s="9"/>
      <c r="E13" s="9"/>
      <c r="F13" s="9"/>
    </row>
    <row r="14" spans="1:8" ht="15.75" x14ac:dyDescent="0.25">
      <c r="A14" s="7" t="s">
        <v>5</v>
      </c>
      <c r="B14" s="62"/>
      <c r="C14" s="12"/>
      <c r="D14" s="9"/>
      <c r="E14" s="9"/>
      <c r="F14" s="9"/>
    </row>
    <row r="15" spans="1:8" ht="15.75" x14ac:dyDescent="0.25">
      <c r="A15" s="7" t="s">
        <v>65</v>
      </c>
      <c r="B15" s="62"/>
      <c r="C15" s="12"/>
      <c r="D15" s="9"/>
      <c r="E15" s="9"/>
      <c r="F15" s="9"/>
    </row>
    <row r="16" spans="1:8" ht="15.75" x14ac:dyDescent="0.25">
      <c r="A16" s="7" t="s">
        <v>66</v>
      </c>
      <c r="B16" s="48"/>
      <c r="C16" s="12"/>
      <c r="D16" s="9"/>
      <c r="E16" s="9"/>
      <c r="F16" s="9"/>
    </row>
    <row r="17" spans="1:8" x14ac:dyDescent="0.2">
      <c r="A17" s="81" t="s">
        <v>67</v>
      </c>
      <c r="B17" s="6"/>
      <c r="C17" s="6"/>
      <c r="D17" s="5"/>
      <c r="E17" s="5"/>
      <c r="F17" s="5"/>
    </row>
    <row r="18" spans="1:8" ht="15.75" x14ac:dyDescent="0.25">
      <c r="A18" s="4"/>
      <c r="B18" s="5"/>
      <c r="C18" s="5"/>
      <c r="D18" s="5"/>
      <c r="E18" s="5"/>
      <c r="F18" s="5"/>
    </row>
    <row r="19" spans="1:8" x14ac:dyDescent="0.2">
      <c r="B19" s="5"/>
      <c r="C19" s="5"/>
      <c r="D19" s="5"/>
      <c r="E19" s="5"/>
      <c r="F19" s="25"/>
    </row>
    <row r="20" spans="1:8" ht="47.25" x14ac:dyDescent="0.25">
      <c r="A20" s="4" t="s">
        <v>6</v>
      </c>
      <c r="B20" s="4"/>
      <c r="C20" s="5"/>
      <c r="D20" s="13" t="s">
        <v>19</v>
      </c>
      <c r="E20" s="27" t="s">
        <v>18</v>
      </c>
      <c r="F20" s="27" t="s">
        <v>46</v>
      </c>
      <c r="G20" s="36" t="s">
        <v>45</v>
      </c>
      <c r="H20" s="37" t="s">
        <v>47</v>
      </c>
    </row>
    <row r="21" spans="1:8" x14ac:dyDescent="0.2">
      <c r="A21" s="25" t="s">
        <v>23</v>
      </c>
      <c r="B21" s="5"/>
      <c r="C21" s="5"/>
      <c r="D21" s="14">
        <f>B14</f>
        <v>0</v>
      </c>
      <c r="E21" s="63"/>
      <c r="F21" s="83"/>
      <c r="G21" s="64">
        <f>D21*E21</f>
        <v>0</v>
      </c>
      <c r="H21" s="65">
        <f>D21*E21</f>
        <v>0</v>
      </c>
    </row>
    <row r="22" spans="1:8" x14ac:dyDescent="0.2">
      <c r="A22" s="25" t="s">
        <v>17</v>
      </c>
      <c r="B22" s="5"/>
      <c r="C22" s="5"/>
      <c r="D22" s="70">
        <f>B14</f>
        <v>0</v>
      </c>
      <c r="E22" s="66"/>
      <c r="F22" s="83"/>
      <c r="G22" s="64">
        <f>D22*E22</f>
        <v>0</v>
      </c>
      <c r="H22" s="65">
        <f>D22*E22</f>
        <v>0</v>
      </c>
    </row>
    <row r="23" spans="1:8" x14ac:dyDescent="0.2">
      <c r="A23" s="40" t="s">
        <v>22</v>
      </c>
      <c r="B23" s="38"/>
      <c r="C23" s="38"/>
      <c r="D23" s="38"/>
      <c r="E23" s="67"/>
      <c r="F23" s="84"/>
      <c r="G23" s="68">
        <f>G21+G22</f>
        <v>0</v>
      </c>
      <c r="H23" s="69">
        <f>H21+H22</f>
        <v>0</v>
      </c>
    </row>
    <row r="24" spans="1:8" x14ac:dyDescent="0.2">
      <c r="A24" s="5"/>
      <c r="B24" s="5"/>
      <c r="C24" s="5"/>
      <c r="D24" s="5"/>
      <c r="E24" s="5"/>
      <c r="F24" s="15"/>
    </row>
    <row r="25" spans="1:8" s="17" customFormat="1" ht="47.25" x14ac:dyDescent="0.25">
      <c r="A25" s="4" t="s">
        <v>25</v>
      </c>
      <c r="B25" s="16"/>
      <c r="C25" s="13" t="s">
        <v>28</v>
      </c>
      <c r="D25" s="27" t="s">
        <v>24</v>
      </c>
      <c r="E25" s="77" t="s">
        <v>7</v>
      </c>
      <c r="F25" s="27" t="s">
        <v>46</v>
      </c>
      <c r="G25" s="36" t="s">
        <v>45</v>
      </c>
      <c r="H25" s="37" t="s">
        <v>8</v>
      </c>
    </row>
    <row r="26" spans="1:8" x14ac:dyDescent="0.2">
      <c r="A26" s="25" t="s">
        <v>53</v>
      </c>
      <c r="B26" s="25"/>
      <c r="C26" s="5">
        <f>B11</f>
        <v>0</v>
      </c>
      <c r="D26" s="19">
        <v>0</v>
      </c>
      <c r="E26" s="82">
        <v>0</v>
      </c>
      <c r="F26" s="95">
        <f>C26*D26*E26</f>
        <v>0</v>
      </c>
      <c r="G26" s="64">
        <f>E26*D26*C26*B17</f>
        <v>0</v>
      </c>
      <c r="H26" s="64">
        <f>C26*D26*E26*B17</f>
        <v>0</v>
      </c>
    </row>
    <row r="27" spans="1:8" x14ac:dyDescent="0.2">
      <c r="A27" s="25" t="s">
        <v>26</v>
      </c>
      <c r="B27" s="5"/>
      <c r="C27" s="5">
        <f>B14/2</f>
        <v>0</v>
      </c>
      <c r="D27" s="19">
        <v>0</v>
      </c>
      <c r="E27" s="82">
        <v>0</v>
      </c>
      <c r="F27" s="95">
        <f>C27*D27*E27</f>
        <v>0</v>
      </c>
      <c r="G27" s="64">
        <f>E27*D27*C27*B17</f>
        <v>0</v>
      </c>
      <c r="H27" s="64">
        <f>C27*D27*E27*B17</f>
        <v>0</v>
      </c>
    </row>
    <row r="28" spans="1:8" x14ac:dyDescent="0.2">
      <c r="A28" s="25" t="s">
        <v>27</v>
      </c>
      <c r="B28" s="5"/>
      <c r="C28" s="5"/>
      <c r="D28" s="19"/>
      <c r="E28" s="85"/>
      <c r="F28" s="95">
        <f>C28*D28*E28</f>
        <v>0</v>
      </c>
      <c r="G28" s="64">
        <f>E28*D28*C28*B17</f>
        <v>0</v>
      </c>
      <c r="H28" s="89">
        <f>C28*D28*E28*B17</f>
        <v>0</v>
      </c>
    </row>
    <row r="29" spans="1:8" x14ac:dyDescent="0.2">
      <c r="A29" s="40" t="s">
        <v>29</v>
      </c>
      <c r="B29" s="38"/>
      <c r="C29" s="38"/>
      <c r="D29" s="41"/>
      <c r="E29" s="87"/>
      <c r="F29" s="96"/>
      <c r="G29" s="69">
        <f>SUM(G26:G28)</f>
        <v>0</v>
      </c>
      <c r="H29" s="69">
        <f>SUM(H26:H28)</f>
        <v>0</v>
      </c>
    </row>
    <row r="30" spans="1:8" ht="15.75" x14ac:dyDescent="0.25">
      <c r="A30" s="4"/>
      <c r="B30" s="5"/>
      <c r="C30" s="5"/>
      <c r="D30" s="21"/>
      <c r="E30" s="20"/>
      <c r="F30" s="22"/>
      <c r="H30" s="23"/>
    </row>
    <row r="31" spans="1:8" ht="47.25" x14ac:dyDescent="0.25">
      <c r="A31" s="4" t="s">
        <v>51</v>
      </c>
      <c r="B31" s="5"/>
      <c r="C31" s="37" t="s">
        <v>31</v>
      </c>
      <c r="D31" s="27" t="s">
        <v>4</v>
      </c>
      <c r="E31" s="27" t="s">
        <v>12</v>
      </c>
      <c r="F31" s="27" t="s">
        <v>46</v>
      </c>
      <c r="G31" s="36" t="s">
        <v>45</v>
      </c>
      <c r="H31" s="37" t="s">
        <v>8</v>
      </c>
    </row>
    <row r="32" spans="1:8" x14ac:dyDescent="0.2">
      <c r="A32" s="5" t="s">
        <v>10</v>
      </c>
      <c r="B32" s="79" t="s">
        <v>69</v>
      </c>
      <c r="C32" s="5">
        <f>B14</f>
        <v>0</v>
      </c>
      <c r="D32" s="24">
        <v>0</v>
      </c>
      <c r="E32" s="82">
        <v>0</v>
      </c>
      <c r="F32" s="86">
        <f t="shared" ref="F32:F37" si="0">C32*D32*E32</f>
        <v>0</v>
      </c>
      <c r="G32" s="64">
        <f>D32*C32*E32*B17</f>
        <v>0</v>
      </c>
      <c r="H32" s="63">
        <f>D32*C32*E32*B17</f>
        <v>0</v>
      </c>
    </row>
    <row r="33" spans="1:8" x14ac:dyDescent="0.2">
      <c r="A33" s="5" t="s">
        <v>68</v>
      </c>
      <c r="B33" s="5" t="s">
        <v>73</v>
      </c>
      <c r="C33" s="5">
        <f>B14</f>
        <v>0</v>
      </c>
      <c r="D33" s="24">
        <v>0</v>
      </c>
      <c r="E33" s="82">
        <v>0</v>
      </c>
      <c r="F33" s="86">
        <f t="shared" si="0"/>
        <v>0</v>
      </c>
      <c r="G33" s="64">
        <f>C33*D33*E33*B17</f>
        <v>0</v>
      </c>
      <c r="H33" s="72">
        <f>C33*D33*E33*B17</f>
        <v>0</v>
      </c>
    </row>
    <row r="34" spans="1:8" x14ac:dyDescent="0.2">
      <c r="A34" s="5" t="s">
        <v>54</v>
      </c>
      <c r="B34" s="5" t="s">
        <v>74</v>
      </c>
      <c r="C34" s="5">
        <f t="shared" ref="C34" si="1">$B$14</f>
        <v>0</v>
      </c>
      <c r="D34" s="24">
        <v>0</v>
      </c>
      <c r="E34" s="82">
        <v>0</v>
      </c>
      <c r="F34" s="86">
        <f t="shared" si="0"/>
        <v>0</v>
      </c>
      <c r="G34" s="64">
        <f>C34*D34*E34*B17</f>
        <v>0</v>
      </c>
      <c r="H34" s="72">
        <f>C34*D34*E34*B17</f>
        <v>0</v>
      </c>
    </row>
    <row r="35" spans="1:8" x14ac:dyDescent="0.2">
      <c r="A35" s="5" t="s">
        <v>42</v>
      </c>
      <c r="B35" s="75" t="s">
        <v>75</v>
      </c>
      <c r="C35" s="5">
        <f>B15</f>
        <v>0</v>
      </c>
      <c r="D35" s="24">
        <v>0</v>
      </c>
      <c r="E35" s="82">
        <v>0</v>
      </c>
      <c r="F35" s="86">
        <f t="shared" si="0"/>
        <v>0</v>
      </c>
      <c r="G35" s="64">
        <f>C35*D35*E35*B17</f>
        <v>0</v>
      </c>
      <c r="H35" s="63">
        <f>C35*D35*E35*B17</f>
        <v>0</v>
      </c>
    </row>
    <row r="36" spans="1:8" x14ac:dyDescent="0.2">
      <c r="A36" s="5" t="s">
        <v>72</v>
      </c>
      <c r="B36" s="75" t="s">
        <v>75</v>
      </c>
      <c r="C36" s="5">
        <f>B15</f>
        <v>0</v>
      </c>
      <c r="D36" s="24">
        <v>0</v>
      </c>
      <c r="E36" s="82">
        <v>0</v>
      </c>
      <c r="F36" s="86">
        <f t="shared" si="0"/>
        <v>0</v>
      </c>
      <c r="G36" s="64">
        <f>C36*D36*E36*B17</f>
        <v>0</v>
      </c>
      <c r="H36" s="63">
        <f>C36*D36*E36*B17</f>
        <v>0</v>
      </c>
    </row>
    <row r="37" spans="1:8" x14ac:dyDescent="0.2">
      <c r="A37" s="5" t="s">
        <v>71</v>
      </c>
      <c r="B37" s="5" t="s">
        <v>70</v>
      </c>
      <c r="C37" s="5">
        <f>B15</f>
        <v>0</v>
      </c>
      <c r="D37" s="24">
        <v>0</v>
      </c>
      <c r="E37" s="82">
        <v>0</v>
      </c>
      <c r="F37" s="86">
        <f t="shared" si="0"/>
        <v>0</v>
      </c>
      <c r="G37" s="64">
        <f>C37*D37*E37*B17</f>
        <v>0</v>
      </c>
      <c r="H37" s="63">
        <f>C37*D37*E37*B17</f>
        <v>0</v>
      </c>
    </row>
    <row r="38" spans="1:8" x14ac:dyDescent="0.2">
      <c r="A38" s="40" t="s">
        <v>50</v>
      </c>
      <c r="B38" s="38"/>
      <c r="C38" s="38"/>
      <c r="D38" s="47"/>
      <c r="E38" s="90"/>
      <c r="F38" s="88">
        <f>SUM(F32:F37)</f>
        <v>0</v>
      </c>
      <c r="G38" s="71">
        <f>SUM(G32:G37)</f>
        <v>0</v>
      </c>
      <c r="H38" s="71">
        <f>SUM(H32:H37)</f>
        <v>0</v>
      </c>
    </row>
    <row r="39" spans="1:8" x14ac:dyDescent="0.2">
      <c r="A39" s="5"/>
      <c r="B39" s="5"/>
      <c r="C39" s="5"/>
      <c r="D39" s="24"/>
      <c r="E39" s="18"/>
      <c r="F39" s="26"/>
    </row>
    <row r="40" spans="1:8" ht="47.25" x14ac:dyDescent="0.25">
      <c r="A40" s="4" t="s">
        <v>32</v>
      </c>
      <c r="B40" s="5"/>
      <c r="C40" s="5"/>
      <c r="D40" s="27" t="s">
        <v>13</v>
      </c>
      <c r="E40" s="27" t="s">
        <v>12</v>
      </c>
      <c r="F40" s="27" t="s">
        <v>46</v>
      </c>
      <c r="G40" s="36" t="s">
        <v>45</v>
      </c>
      <c r="H40" s="37" t="s">
        <v>8</v>
      </c>
    </row>
    <row r="41" spans="1:8" x14ac:dyDescent="0.2">
      <c r="A41" s="25" t="s">
        <v>43</v>
      </c>
      <c r="B41" s="25"/>
      <c r="C41" s="5" t="s">
        <v>79</v>
      </c>
      <c r="D41" s="24">
        <f>B14</f>
        <v>0</v>
      </c>
      <c r="E41" s="82">
        <v>0</v>
      </c>
      <c r="F41" s="83">
        <f>D41*E41</f>
        <v>0</v>
      </c>
      <c r="G41" s="63">
        <f>D41*E41*B17</f>
        <v>0</v>
      </c>
      <c r="H41" s="94">
        <f>D41*E41*B17</f>
        <v>0</v>
      </c>
    </row>
    <row r="42" spans="1:8" x14ac:dyDescent="0.2">
      <c r="A42" s="25" t="s">
        <v>44</v>
      </c>
      <c r="B42" s="25"/>
      <c r="C42" s="5" t="s">
        <v>79</v>
      </c>
      <c r="D42" s="24">
        <f>B14</f>
        <v>0</v>
      </c>
      <c r="E42" s="82">
        <v>0</v>
      </c>
      <c r="F42" s="83">
        <f>D42*E42</f>
        <v>0</v>
      </c>
      <c r="G42" s="63">
        <f>D42*E42*B17</f>
        <v>0</v>
      </c>
      <c r="H42" s="94">
        <f>D42*E42*B17</f>
        <v>0</v>
      </c>
    </row>
    <row r="43" spans="1:8" x14ac:dyDescent="0.2">
      <c r="A43" s="25" t="s">
        <v>52</v>
      </c>
      <c r="B43" s="5" t="s">
        <v>57</v>
      </c>
      <c r="C43" s="5" t="s">
        <v>78</v>
      </c>
      <c r="D43" s="24">
        <f>B15</f>
        <v>0</v>
      </c>
      <c r="E43" s="82">
        <v>0</v>
      </c>
      <c r="F43" s="83">
        <f>D43*E43</f>
        <v>0</v>
      </c>
      <c r="G43" s="65">
        <f>D43*E43*B17</f>
        <v>0</v>
      </c>
      <c r="H43" s="65">
        <f>D43*E43*B17</f>
        <v>0</v>
      </c>
    </row>
    <row r="44" spans="1:8" x14ac:dyDescent="0.2">
      <c r="A44" s="25" t="s">
        <v>33</v>
      </c>
      <c r="B44" s="5" t="s">
        <v>58</v>
      </c>
      <c r="C44" s="5" t="s">
        <v>78</v>
      </c>
      <c r="D44" s="24">
        <f>B15</f>
        <v>0</v>
      </c>
      <c r="E44" s="82">
        <v>0</v>
      </c>
      <c r="F44" s="83">
        <f>D44*E44</f>
        <v>0</v>
      </c>
      <c r="G44" s="64">
        <f>D44*E44*B17</f>
        <v>0</v>
      </c>
      <c r="H44" s="65">
        <f>D44*E44*B17</f>
        <v>0</v>
      </c>
    </row>
    <row r="45" spans="1:8" x14ac:dyDescent="0.2">
      <c r="A45" s="40" t="s">
        <v>11</v>
      </c>
      <c r="B45" s="38"/>
      <c r="C45" s="38"/>
      <c r="D45" s="38"/>
      <c r="E45" s="91"/>
      <c r="F45" s="88">
        <f>SUM(F41:F44)</f>
        <v>0</v>
      </c>
      <c r="G45" s="71">
        <f t="shared" ref="G45:H45" si="2">SUM(G41:G44)</f>
        <v>0</v>
      </c>
      <c r="H45" s="71">
        <f t="shared" si="2"/>
        <v>0</v>
      </c>
    </row>
    <row r="46" spans="1:8" x14ac:dyDescent="0.2">
      <c r="A46" s="5"/>
      <c r="B46" s="5"/>
      <c r="C46" s="5"/>
      <c r="D46" s="5"/>
      <c r="E46" s="5"/>
      <c r="F46" s="26"/>
    </row>
    <row r="47" spans="1:8" ht="47.25" x14ac:dyDescent="0.25">
      <c r="A47" s="4" t="s">
        <v>30</v>
      </c>
      <c r="B47" s="5"/>
      <c r="C47" s="5"/>
      <c r="D47" s="27" t="s">
        <v>13</v>
      </c>
      <c r="E47" s="27" t="s">
        <v>12</v>
      </c>
      <c r="F47" s="27" t="s">
        <v>46</v>
      </c>
      <c r="G47" s="36" t="s">
        <v>45</v>
      </c>
      <c r="H47" s="37" t="s">
        <v>8</v>
      </c>
    </row>
    <row r="48" spans="1:8" x14ac:dyDescent="0.2">
      <c r="A48" s="5" t="s">
        <v>80</v>
      </c>
      <c r="B48" s="5"/>
      <c r="C48" s="5"/>
      <c r="D48" s="43">
        <f>B15</f>
        <v>0</v>
      </c>
      <c r="E48" s="97">
        <v>0</v>
      </c>
      <c r="F48" s="98">
        <f>E48*D48</f>
        <v>0</v>
      </c>
      <c r="G48" s="64">
        <f>D48*E48*B17</f>
        <v>0</v>
      </c>
      <c r="H48" s="64">
        <f>D48*E48*B17</f>
        <v>0</v>
      </c>
    </row>
    <row r="49" spans="1:8" x14ac:dyDescent="0.2">
      <c r="A49" s="5" t="s">
        <v>56</v>
      </c>
      <c r="B49" s="5"/>
      <c r="C49" s="5"/>
      <c r="D49" s="43">
        <f>B15</f>
        <v>0</v>
      </c>
      <c r="E49" s="97">
        <v>0</v>
      </c>
      <c r="F49" s="92">
        <f>D49*E49</f>
        <v>0</v>
      </c>
      <c r="G49" s="64">
        <f>D49*E49*B17</f>
        <v>0</v>
      </c>
      <c r="H49" s="64">
        <f>D49*E49*B17</f>
        <v>0</v>
      </c>
    </row>
    <row r="50" spans="1:8" x14ac:dyDescent="0.2">
      <c r="A50" s="5" t="s">
        <v>62</v>
      </c>
      <c r="B50" s="80" t="s">
        <v>61</v>
      </c>
      <c r="C50" s="5"/>
      <c r="D50" s="28">
        <v>0</v>
      </c>
      <c r="E50" s="29">
        <v>15</v>
      </c>
      <c r="F50" s="99">
        <f>0</f>
        <v>0</v>
      </c>
      <c r="G50" s="65">
        <f>E50*D50</f>
        <v>0</v>
      </c>
      <c r="H50" s="64">
        <f>G50</f>
        <v>0</v>
      </c>
    </row>
    <row r="51" spans="1:8" x14ac:dyDescent="0.2">
      <c r="A51" s="44" t="s">
        <v>14</v>
      </c>
      <c r="B51" s="38"/>
      <c r="C51" s="38"/>
      <c r="D51" s="45"/>
      <c r="E51" s="46"/>
      <c r="F51" s="100">
        <f>SUM(F48:F50)</f>
        <v>0</v>
      </c>
      <c r="G51" s="69">
        <f>SUM(G48:G50)</f>
        <v>0</v>
      </c>
      <c r="H51" s="69">
        <f>SUM(H48:H50)</f>
        <v>0</v>
      </c>
    </row>
    <row r="52" spans="1:8" x14ac:dyDescent="0.2">
      <c r="B52" s="5"/>
      <c r="C52" s="5"/>
      <c r="D52" s="31"/>
      <c r="E52" s="30"/>
      <c r="F52" s="32"/>
    </row>
    <row r="53" spans="1:8" ht="47.25" x14ac:dyDescent="0.25">
      <c r="A53" s="4" t="s">
        <v>15</v>
      </c>
      <c r="B53" s="33"/>
      <c r="C53" s="27" t="s">
        <v>13</v>
      </c>
      <c r="D53" s="27" t="s">
        <v>4</v>
      </c>
      <c r="E53" s="27" t="s">
        <v>81</v>
      </c>
      <c r="F53" s="27" t="s">
        <v>46</v>
      </c>
      <c r="G53" s="36" t="s">
        <v>45</v>
      </c>
      <c r="H53" s="37" t="s">
        <v>8</v>
      </c>
    </row>
    <row r="54" spans="1:8" x14ac:dyDescent="0.2">
      <c r="A54" s="48" t="s">
        <v>34</v>
      </c>
      <c r="B54" s="5"/>
      <c r="C54" s="34">
        <f>B11</f>
        <v>0</v>
      </c>
      <c r="D54" s="24">
        <f>0</f>
        <v>0</v>
      </c>
      <c r="E54" s="101">
        <v>0</v>
      </c>
      <c r="F54" s="92">
        <v>0</v>
      </c>
      <c r="G54" s="64">
        <f>C54*E54</f>
        <v>0</v>
      </c>
      <c r="H54" s="64">
        <f>C54*E54</f>
        <v>0</v>
      </c>
    </row>
    <row r="55" spans="1:8" x14ac:dyDescent="0.2">
      <c r="A55" s="5" t="s">
        <v>76</v>
      </c>
      <c r="B55" s="5"/>
      <c r="C55" s="34">
        <f>B11</f>
        <v>0</v>
      </c>
      <c r="D55" s="76">
        <v>0</v>
      </c>
      <c r="E55" s="101">
        <v>0</v>
      </c>
      <c r="F55" s="92">
        <f>C55*E55*B17</f>
        <v>0</v>
      </c>
      <c r="G55" s="64">
        <f>F55</f>
        <v>0</v>
      </c>
      <c r="H55" s="64">
        <f>C55*D55*E55</f>
        <v>0</v>
      </c>
    </row>
    <row r="56" spans="1:8" x14ac:dyDescent="0.2">
      <c r="A56" s="5" t="s">
        <v>77</v>
      </c>
      <c r="B56" s="5"/>
      <c r="C56" s="34">
        <f>B11</f>
        <v>0</v>
      </c>
      <c r="D56" s="24">
        <v>0</v>
      </c>
      <c r="E56" s="102">
        <v>0</v>
      </c>
      <c r="F56" s="92">
        <f>E56*D56*C56</f>
        <v>0</v>
      </c>
      <c r="G56" s="64">
        <f>F56</f>
        <v>0</v>
      </c>
      <c r="H56" s="64">
        <f>C56*D56*E56</f>
        <v>0</v>
      </c>
    </row>
    <row r="57" spans="1:8" x14ac:dyDescent="0.2">
      <c r="A57" s="5" t="s">
        <v>9</v>
      </c>
      <c r="B57" s="25"/>
      <c r="C57" s="34">
        <f>B11</f>
        <v>0</v>
      </c>
      <c r="D57" s="76">
        <v>0</v>
      </c>
      <c r="E57" s="101">
        <v>50</v>
      </c>
      <c r="F57" s="92">
        <f>C57*D57*E57</f>
        <v>0</v>
      </c>
      <c r="G57" s="64">
        <f>F57</f>
        <v>0</v>
      </c>
      <c r="H57" s="64">
        <f>C57*D57*E57</f>
        <v>0</v>
      </c>
    </row>
    <row r="58" spans="1:8" s="33" customFormat="1" x14ac:dyDescent="0.2">
      <c r="A58" s="40" t="s">
        <v>16</v>
      </c>
      <c r="B58" s="38"/>
      <c r="C58" s="38"/>
      <c r="D58" s="38"/>
      <c r="E58" s="38"/>
      <c r="F58" s="88">
        <f>SUM(F54:F57)</f>
        <v>0</v>
      </c>
      <c r="G58" s="93">
        <f>SUM(G54:G57)</f>
        <v>0</v>
      </c>
      <c r="H58" s="93">
        <f>H54+H55+H56+H57</f>
        <v>0</v>
      </c>
    </row>
    <row r="60" spans="1:8" ht="47.25" x14ac:dyDescent="0.25">
      <c r="A60" s="4" t="s">
        <v>35</v>
      </c>
      <c r="B60" s="33"/>
      <c r="C60" s="27" t="s">
        <v>83</v>
      </c>
      <c r="D60" s="27" t="s">
        <v>13</v>
      </c>
      <c r="E60" s="27" t="s">
        <v>12</v>
      </c>
      <c r="F60" s="27" t="s">
        <v>46</v>
      </c>
      <c r="G60" s="36" t="s">
        <v>45</v>
      </c>
      <c r="H60" s="37" t="s">
        <v>8</v>
      </c>
    </row>
    <row r="61" spans="1:8" x14ac:dyDescent="0.2">
      <c r="A61" s="48" t="s">
        <v>36</v>
      </c>
      <c r="B61" s="5"/>
      <c r="C61" s="5"/>
      <c r="D61" s="34">
        <v>0</v>
      </c>
      <c r="E61" s="102">
        <v>0</v>
      </c>
      <c r="F61" s="74">
        <v>500</v>
      </c>
      <c r="G61" s="73">
        <f>F61</f>
        <v>500</v>
      </c>
      <c r="H61" s="73">
        <f>F61</f>
        <v>500</v>
      </c>
    </row>
    <row r="62" spans="1:8" x14ac:dyDescent="0.2">
      <c r="A62" s="25" t="s">
        <v>37</v>
      </c>
      <c r="B62" s="5"/>
      <c r="C62" s="5"/>
      <c r="D62" s="34">
        <v>0</v>
      </c>
      <c r="E62" s="101">
        <v>0</v>
      </c>
      <c r="F62" s="74">
        <f>F23*0.05</f>
        <v>0</v>
      </c>
      <c r="G62" s="73">
        <f>F62</f>
        <v>0</v>
      </c>
      <c r="H62" s="73">
        <f>D62*E62</f>
        <v>0</v>
      </c>
    </row>
    <row r="63" spans="1:8" x14ac:dyDescent="0.2">
      <c r="A63" s="5" t="s">
        <v>63</v>
      </c>
      <c r="B63" s="5"/>
      <c r="C63" s="5"/>
      <c r="D63" s="34">
        <f>B15</f>
        <v>0</v>
      </c>
      <c r="E63" s="101">
        <v>0</v>
      </c>
      <c r="F63" s="74">
        <f>D63*E63</f>
        <v>0</v>
      </c>
      <c r="G63" s="73">
        <f>F63</f>
        <v>0</v>
      </c>
      <c r="H63" s="73">
        <f>D63*E63</f>
        <v>0</v>
      </c>
    </row>
    <row r="64" spans="1:8" x14ac:dyDescent="0.2">
      <c r="A64" s="5" t="s">
        <v>84</v>
      </c>
      <c r="B64" s="5" t="s">
        <v>82</v>
      </c>
      <c r="C64" s="5"/>
      <c r="D64" s="34">
        <f>B15</f>
        <v>0</v>
      </c>
      <c r="E64" s="101">
        <v>20</v>
      </c>
      <c r="F64" s="74">
        <f>C64*D64*E64</f>
        <v>0</v>
      </c>
      <c r="G64" s="73">
        <f>C64*D64*E64</f>
        <v>0</v>
      </c>
      <c r="H64" s="73">
        <f>C64*D64*E64</f>
        <v>0</v>
      </c>
    </row>
    <row r="65" spans="1:8" x14ac:dyDescent="0.2">
      <c r="A65" s="40" t="s">
        <v>38</v>
      </c>
      <c r="B65" s="38"/>
      <c r="C65" s="38"/>
      <c r="D65" s="38"/>
      <c r="E65" s="67"/>
      <c r="F65" s="58"/>
      <c r="G65" s="49"/>
      <c r="H65" s="49">
        <f>SUM(H61:H64)</f>
        <v>500</v>
      </c>
    </row>
    <row r="66" spans="1:8" x14ac:dyDescent="0.2">
      <c r="F66" s="39"/>
    </row>
    <row r="67" spans="1:8" ht="15.75" x14ac:dyDescent="0.25">
      <c r="A67" s="50" t="s">
        <v>39</v>
      </c>
      <c r="B67" s="42"/>
      <c r="C67" s="42"/>
      <c r="D67" s="42"/>
      <c r="E67" s="42"/>
      <c r="F67" s="59"/>
      <c r="G67" s="53"/>
      <c r="H67" s="53">
        <f>SUM(H29+H38+H45+H51+H58+H65)</f>
        <v>500</v>
      </c>
    </row>
    <row r="68" spans="1:8" x14ac:dyDescent="0.2">
      <c r="F68" s="39"/>
    </row>
    <row r="69" spans="1:8" ht="15.75" thickBot="1" x14ac:dyDescent="0.25">
      <c r="A69" s="51" t="s">
        <v>40</v>
      </c>
      <c r="B69" s="52"/>
      <c r="C69" s="52"/>
      <c r="D69" s="52"/>
      <c r="E69" s="52"/>
      <c r="F69" s="60"/>
      <c r="G69" s="52"/>
      <c r="H69" s="54">
        <f>H23-H67</f>
        <v>-500</v>
      </c>
    </row>
    <row r="70" spans="1:8" ht="15.75" thickTop="1" x14ac:dyDescent="0.2">
      <c r="A70" s="55"/>
      <c r="B70" s="56"/>
      <c r="C70" s="56"/>
      <c r="D70" s="56"/>
      <c r="E70" s="56"/>
      <c r="F70" s="56"/>
      <c r="G70" s="56"/>
      <c r="H70" s="57"/>
    </row>
    <row r="71" spans="1:8" x14ac:dyDescent="0.2">
      <c r="A71" s="35" t="s">
        <v>41</v>
      </c>
      <c r="H71" s="65" t="e">
        <f>H69/B15</f>
        <v>#DIV/0!</v>
      </c>
    </row>
    <row r="72" spans="1:8" x14ac:dyDescent="0.2">
      <c r="A72" s="3" t="s">
        <v>55</v>
      </c>
      <c r="H72" s="103" t="e">
        <f>H71*B17</f>
        <v>#DIV/0!</v>
      </c>
    </row>
  </sheetData>
  <mergeCells count="1">
    <mergeCell ref="A1:H1"/>
  </mergeCells>
  <hyperlinks>
    <hyperlink ref="A17" r:id="rId1"/>
  </hyperlinks>
  <printOptions horizontalCentered="1"/>
  <pageMargins left="0.2" right="0.2" top="0.21" bottom="0.1" header="0.49" footer="0.17"/>
  <pageSetup scale="67" fitToHeight="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Spring 14 London</vt:lpstr>
      <vt:lpstr>'Spring 14 London'!Print_Area</vt:lpstr>
      <vt:lpstr>'Spring 14 London'!Print_Titles</vt:lpstr>
    </vt:vector>
  </TitlesOfParts>
  <Company>St. John's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Casselman</dc:creator>
  <cp:lastModifiedBy>Admin</cp:lastModifiedBy>
  <cp:lastPrinted>2017-02-15T20:20:16Z</cp:lastPrinted>
  <dcterms:created xsi:type="dcterms:W3CDTF">2012-02-03T14:58:13Z</dcterms:created>
  <dcterms:modified xsi:type="dcterms:W3CDTF">2017-08-02T20:12:26Z</dcterms:modified>
</cp:coreProperties>
</file>