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55" windowHeight="7425" activeTab="0"/>
  </bookViews>
  <sheets>
    <sheet name="edu" sheetId="1" r:id="rId1"/>
  </sheets>
  <definedNames>
    <definedName name="_xlnm.Print_Area" localSheetId="0">'edu'!$A$1:$CD$51</definedName>
    <definedName name="_xlnm.Print_Titles" localSheetId="0">'edu'!$A:$B</definedName>
  </definedNames>
  <calcPr fullCalcOnLoad="1"/>
</workbook>
</file>

<file path=xl/sharedStrings.xml><?xml version="1.0" encoding="utf-8"?>
<sst xmlns="http://schemas.openxmlformats.org/spreadsheetml/2006/main" count="457" uniqueCount="38">
  <si>
    <t>Total</t>
  </si>
  <si>
    <t>Returned</t>
  </si>
  <si>
    <t>DNR</t>
  </si>
  <si>
    <t>%DNR</t>
  </si>
  <si>
    <t>#</t>
  </si>
  <si>
    <t>%</t>
  </si>
  <si>
    <t>The School of Education - Queens</t>
  </si>
  <si>
    <t>Undeclared</t>
  </si>
  <si>
    <t>AEB</t>
  </si>
  <si>
    <t>Adolescence Edu/Biology</t>
  </si>
  <si>
    <t>AEE</t>
  </si>
  <si>
    <t>Adolescence Edu/English</t>
  </si>
  <si>
    <t>AEM</t>
  </si>
  <si>
    <t>Adolescence Edu/Mathematics</t>
  </si>
  <si>
    <t>AEP</t>
  </si>
  <si>
    <t>Adolescence Edu/Physics</t>
  </si>
  <si>
    <t>AESP</t>
  </si>
  <si>
    <t>Adolescence Edu/Spanish</t>
  </si>
  <si>
    <t>AESS</t>
  </si>
  <si>
    <t>Adolescence Edu/Social Stud</t>
  </si>
  <si>
    <t>CED</t>
  </si>
  <si>
    <t>Childhood Education 1-6</t>
  </si>
  <si>
    <t>CEDS</t>
  </si>
  <si>
    <t>Childhood Edu &amp; Spec Edu 1-6</t>
  </si>
  <si>
    <t>EDU</t>
  </si>
  <si>
    <t>Elementary Edu Grades Pre K-6</t>
  </si>
  <si>
    <t>EDUD</t>
  </si>
  <si>
    <t>Elem Ed/Special Edu, Pre-K-6</t>
  </si>
  <si>
    <t>EDU2</t>
  </si>
  <si>
    <t>Elem Ed Pre K-6 &amp; Spec Ed K-12</t>
  </si>
  <si>
    <t>The School of Education - Staten Island</t>
  </si>
  <si>
    <t>The School of Education - Total</t>
  </si>
  <si>
    <t>10 Year Average</t>
  </si>
  <si>
    <t>Notes: Please be cautious in interpreting these percent changes as some of the numbers are small.</t>
  </si>
  <si>
    <t xml:space="preserve">       This is based on students' initial college/major when they were freshmen and if they returned the following fall regardless of college/major</t>
  </si>
  <si>
    <t>Note: Please be cautious in interpreting these percent changes as some of the numbers are small.</t>
  </si>
  <si>
    <t>0000</t>
  </si>
  <si>
    <t xml:space="preserve">         This is based on students' initial college/major when they were fall freshmen and if they returned the following fall regardless of college/major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</si>
</sst>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D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9" fontId="2" fillId="0" borderId="0" xfId="57" applyFont="1" applyFill="1" applyBorder="1" applyAlignment="1">
      <alignment/>
    </xf>
    <xf numFmtId="9" fontId="0" fillId="0" borderId="0" xfId="57" applyFont="1" applyFill="1" applyBorder="1" applyAlignment="1">
      <alignment/>
    </xf>
    <xf numFmtId="164" fontId="2" fillId="0" borderId="0" xfId="57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9" fontId="0" fillId="0" borderId="11" xfId="57" applyFont="1" applyFill="1" applyBorder="1" applyAlignment="1">
      <alignment/>
    </xf>
    <xf numFmtId="1" fontId="0" fillId="0" borderId="10" xfId="57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15" xfId="0" applyFill="1" applyBorder="1" applyAlignment="1">
      <alignment/>
    </xf>
    <xf numFmtId="0" fontId="0" fillId="33" borderId="0" xfId="0" applyFill="1" applyBorder="1" applyAlignment="1">
      <alignment/>
    </xf>
    <xf numFmtId="9" fontId="2" fillId="33" borderId="0" xfId="57" applyFont="1" applyFill="1" applyBorder="1" applyAlignment="1">
      <alignment/>
    </xf>
    <xf numFmtId="9" fontId="0" fillId="33" borderId="11" xfId="57" applyFont="1" applyFill="1" applyBorder="1" applyAlignment="1">
      <alignment/>
    </xf>
    <xf numFmtId="1" fontId="0" fillId="33" borderId="10" xfId="57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9" fontId="0" fillId="34" borderId="0" xfId="57" applyFont="1" applyFill="1" applyAlignment="1">
      <alignment/>
    </xf>
    <xf numFmtId="9" fontId="0" fillId="34" borderId="11" xfId="57" applyFont="1" applyFill="1" applyBorder="1" applyAlignment="1">
      <alignment/>
    </xf>
    <xf numFmtId="0" fontId="0" fillId="33" borderId="0" xfId="0" applyFill="1" applyAlignment="1">
      <alignment/>
    </xf>
    <xf numFmtId="9" fontId="2" fillId="35" borderId="0" xfId="57" applyFont="1" applyFill="1" applyBorder="1" applyAlignment="1">
      <alignment/>
    </xf>
    <xf numFmtId="0" fontId="0" fillId="35" borderId="0" xfId="0" applyFill="1" applyBorder="1" applyAlignment="1">
      <alignment/>
    </xf>
    <xf numFmtId="9" fontId="0" fillId="35" borderId="11" xfId="57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9" fontId="2" fillId="33" borderId="17" xfId="57" applyFont="1" applyFill="1" applyBorder="1" applyAlignment="1">
      <alignment/>
    </xf>
    <xf numFmtId="9" fontId="2" fillId="33" borderId="18" xfId="57" applyFont="1" applyFill="1" applyBorder="1" applyAlignment="1">
      <alignment/>
    </xf>
    <xf numFmtId="1" fontId="2" fillId="33" borderId="16" xfId="0" applyNumberFormat="1" applyFont="1" applyFill="1" applyBorder="1" applyAlignment="1">
      <alignment/>
    </xf>
    <xf numFmtId="9" fontId="2" fillId="34" borderId="17" xfId="57" applyFont="1" applyFill="1" applyBorder="1" applyAlignment="1">
      <alignment/>
    </xf>
    <xf numFmtId="9" fontId="2" fillId="34" borderId="18" xfId="57" applyFont="1" applyFill="1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9" fontId="2" fillId="0" borderId="19" xfId="57" applyFont="1" applyBorder="1" applyAlignment="1">
      <alignment/>
    </xf>
    <xf numFmtId="9" fontId="2" fillId="0" borderId="15" xfId="57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9" fontId="2" fillId="36" borderId="19" xfId="57" applyFont="1" applyFill="1" applyBorder="1" applyAlignment="1">
      <alignment/>
    </xf>
    <xf numFmtId="9" fontId="2" fillId="36" borderId="0" xfId="57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3" borderId="15" xfId="0" applyFont="1" applyFill="1" applyBorder="1" applyAlignment="1">
      <alignment/>
    </xf>
    <xf numFmtId="1" fontId="0" fillId="33" borderId="0" xfId="57" applyNumberFormat="1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1" fontId="0" fillId="0" borderId="0" xfId="57" applyNumberFormat="1" applyFont="1" applyFill="1" applyBorder="1" applyAlignment="1">
      <alignment/>
    </xf>
    <xf numFmtId="1" fontId="0" fillId="36" borderId="0" xfId="0" applyNumberFormat="1" applyFill="1" applyBorder="1" applyAlignment="1">
      <alignment/>
    </xf>
    <xf numFmtId="1" fontId="0" fillId="35" borderId="0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9" fontId="2" fillId="0" borderId="13" xfId="57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9" fontId="0" fillId="0" borderId="11" xfId="57" applyFont="1" applyFill="1" applyBorder="1" applyAlignment="1">
      <alignment/>
    </xf>
    <xf numFmtId="0" fontId="0" fillId="35" borderId="10" xfId="0" applyFill="1" applyBorder="1" applyAlignment="1">
      <alignment/>
    </xf>
    <xf numFmtId="9" fontId="0" fillId="35" borderId="11" xfId="57" applyFont="1" applyFill="1" applyBorder="1" applyAlignment="1">
      <alignment/>
    </xf>
    <xf numFmtId="1" fontId="0" fillId="35" borderId="10" xfId="57" applyNumberFormat="1" applyFont="1" applyFill="1" applyBorder="1" applyAlignment="1">
      <alignment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/>
    </xf>
    <xf numFmtId="9" fontId="0" fillId="0" borderId="0" xfId="57" applyFont="1" applyAlignment="1">
      <alignment/>
    </xf>
    <xf numFmtId="1" fontId="0" fillId="0" borderId="0" xfId="0" applyNumberFormat="1" applyAlignment="1">
      <alignment/>
    </xf>
    <xf numFmtId="0" fontId="0" fillId="34" borderId="20" xfId="0" applyFill="1" applyBorder="1" applyAlignment="1">
      <alignment/>
    </xf>
    <xf numFmtId="0" fontId="0" fillId="34" borderId="19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34" borderId="0" xfId="0" applyNumberFormat="1" applyFill="1" applyBorder="1" applyAlignment="1">
      <alignment/>
    </xf>
    <xf numFmtId="9" fontId="0" fillId="34" borderId="0" xfId="57" applyFont="1" applyFill="1" applyBorder="1" applyAlignment="1">
      <alignment/>
    </xf>
    <xf numFmtId="9" fontId="0" fillId="34" borderId="0" xfId="0" applyNumberFormat="1" applyFill="1" applyBorder="1" applyAlignment="1">
      <alignment/>
    </xf>
    <xf numFmtId="1" fontId="0" fillId="34" borderId="11" xfId="0" applyNumberFormat="1" applyFill="1" applyBorder="1" applyAlignment="1">
      <alignment/>
    </xf>
    <xf numFmtId="0" fontId="0" fillId="33" borderId="10" xfId="0" applyFill="1" applyBorder="1" applyAlignment="1" quotePrefix="1">
      <alignment/>
    </xf>
    <xf numFmtId="0" fontId="0" fillId="0" borderId="10" xfId="0" applyFill="1" applyBorder="1" applyAlignment="1" quotePrefix="1">
      <alignment/>
    </xf>
    <xf numFmtId="1" fontId="0" fillId="34" borderId="17" xfId="0" applyNumberFormat="1" applyFill="1" applyBorder="1" applyAlignment="1">
      <alignment/>
    </xf>
    <xf numFmtId="1" fontId="0" fillId="34" borderId="16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0" xfId="0" applyFill="1" applyBorder="1" applyAlignment="1">
      <alignment/>
    </xf>
    <xf numFmtId="9" fontId="2" fillId="37" borderId="0" xfId="57" applyFont="1" applyFill="1" applyBorder="1" applyAlignment="1">
      <alignment/>
    </xf>
    <xf numFmtId="9" fontId="2" fillId="38" borderId="0" xfId="57" applyFont="1" applyFill="1" applyBorder="1" applyAlignment="1">
      <alignment/>
    </xf>
    <xf numFmtId="9" fontId="0" fillId="37" borderId="11" xfId="57" applyFont="1" applyFill="1" applyBorder="1" applyAlignment="1">
      <alignment/>
    </xf>
    <xf numFmtId="1" fontId="0" fillId="38" borderId="0" xfId="0" applyNumberFormat="1" applyFill="1" applyBorder="1" applyAlignment="1">
      <alignment/>
    </xf>
    <xf numFmtId="9" fontId="0" fillId="38" borderId="11" xfId="57" applyFont="1" applyFill="1" applyBorder="1" applyAlignment="1">
      <alignment/>
    </xf>
    <xf numFmtId="9" fontId="0" fillId="38" borderId="11" xfId="57" applyFont="1" applyFill="1" applyBorder="1" applyAlignment="1">
      <alignment/>
    </xf>
    <xf numFmtId="1" fontId="2" fillId="33" borderId="17" xfId="0" applyNumberFormat="1" applyFont="1" applyFill="1" applyBorder="1" applyAlignment="1">
      <alignment/>
    </xf>
    <xf numFmtId="9" fontId="2" fillId="39" borderId="0" xfId="57" applyFont="1" applyFill="1" applyBorder="1" applyAlignment="1">
      <alignment/>
    </xf>
    <xf numFmtId="0" fontId="0" fillId="39" borderId="0" xfId="0" applyFill="1" applyBorder="1" applyAlignment="1">
      <alignment/>
    </xf>
    <xf numFmtId="9" fontId="0" fillId="39" borderId="11" xfId="57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66"/>
  <sheetViews>
    <sheetView tabSelected="1" view="pageBreakPreview" zoomScaleSheetLayoutView="100" zoomScalePageLayoutView="90" workbookViewId="0" topLeftCell="BI1">
      <selection activeCell="CF7" sqref="CF7"/>
    </sheetView>
  </sheetViews>
  <sheetFormatPr defaultColWidth="9.140625" defaultRowHeight="12.75"/>
  <cols>
    <col min="1" max="1" width="9.421875" style="0" bestFit="1" customWidth="1"/>
    <col min="2" max="2" width="29.8515625" style="0" customWidth="1"/>
    <col min="3" max="3" width="7.421875" style="0" hidden="1" customWidth="1"/>
    <col min="4" max="4" width="6.28125" style="0" hidden="1" customWidth="1"/>
    <col min="5" max="5" width="7.28125" style="45" hidden="1" customWidth="1"/>
    <col min="6" max="6" width="7.00390625" style="0" hidden="1" customWidth="1"/>
    <col min="7" max="7" width="8.421875" style="0" hidden="1" customWidth="1"/>
    <col min="8" max="8" width="5.8515625" style="0" hidden="1" customWidth="1"/>
    <col min="9" max="9" width="4.28125" style="0" hidden="1" customWidth="1"/>
    <col min="10" max="10" width="6.8515625" style="45" hidden="1" customWidth="1"/>
    <col min="11" max="11" width="4.8515625" style="0" hidden="1" customWidth="1"/>
    <col min="12" max="12" width="5.00390625" style="0" hidden="1" customWidth="1"/>
    <col min="13" max="13" width="5.57421875" style="0" hidden="1" customWidth="1"/>
    <col min="14" max="14" width="4.421875" style="0" hidden="1" customWidth="1"/>
    <col min="15" max="15" width="8.00390625" style="45" hidden="1" customWidth="1"/>
    <col min="16" max="16" width="4.8515625" style="0" hidden="1" customWidth="1"/>
    <col min="17" max="17" width="6.28125" style="0" hidden="1" customWidth="1"/>
    <col min="18" max="18" width="5.57421875" style="0" hidden="1" customWidth="1"/>
    <col min="19" max="19" width="4.7109375" style="0" hidden="1" customWidth="1"/>
    <col min="20" max="20" width="7.28125" style="45" hidden="1" customWidth="1"/>
    <col min="21" max="21" width="4.8515625" style="0" hidden="1" customWidth="1"/>
    <col min="22" max="22" width="6.28125" style="0" hidden="1" customWidth="1"/>
    <col min="23" max="23" width="5.57421875" style="0" hidden="1" customWidth="1"/>
    <col min="24" max="24" width="4.421875" style="0" hidden="1" customWidth="1"/>
    <col min="25" max="25" width="8.00390625" style="45" hidden="1" customWidth="1"/>
    <col min="26" max="26" width="4.8515625" style="0" hidden="1" customWidth="1"/>
    <col min="27" max="27" width="5.8515625" style="0" hidden="1" customWidth="1"/>
    <col min="28" max="28" width="5.57421875" style="0" customWidth="1"/>
    <col min="29" max="29" width="5.421875" style="0" customWidth="1"/>
    <col min="30" max="30" width="7.28125" style="45" customWidth="1"/>
    <col min="31" max="31" width="4.8515625" style="0" customWidth="1"/>
    <col min="32" max="32" width="6.28125" style="0" customWidth="1"/>
    <col min="33" max="33" width="5.57421875" style="0" customWidth="1"/>
    <col min="34" max="34" width="5.00390625" style="0" customWidth="1"/>
    <col min="35" max="35" width="7.28125" style="0" customWidth="1"/>
    <col min="36" max="36" width="4.8515625" style="0" customWidth="1"/>
    <col min="37" max="37" width="6.28125" style="0" customWidth="1"/>
    <col min="38" max="38" width="5.57421875" style="0" customWidth="1"/>
    <col min="39" max="39" width="4.421875" style="0" customWidth="1"/>
    <col min="40" max="40" width="6.8515625" style="0" customWidth="1"/>
    <col min="41" max="41" width="5.7109375" style="0" customWidth="1"/>
    <col min="42" max="42" width="6.421875" style="0" customWidth="1"/>
    <col min="43" max="43" width="5.421875" style="0" customWidth="1"/>
    <col min="44" max="44" width="5.8515625" style="0" customWidth="1"/>
    <col min="45" max="45" width="6.7109375" style="0" customWidth="1"/>
    <col min="46" max="46" width="4.421875" style="0" customWidth="1"/>
    <col min="47" max="47" width="5.8515625" style="0" customWidth="1"/>
    <col min="48" max="48" width="6.28125" style="0" customWidth="1"/>
    <col min="49" max="49" width="4.8515625" style="0" customWidth="1"/>
    <col min="50" max="50" width="7.28125" style="0" customWidth="1"/>
    <col min="51" max="51" width="7.00390625" style="0" customWidth="1"/>
    <col min="52" max="52" width="8.421875" style="0" customWidth="1"/>
    <col min="53" max="53" width="7.7109375" style="0" customWidth="1"/>
    <col min="54" max="54" width="4.8515625" style="0" customWidth="1"/>
    <col min="55" max="55" width="7.28125" style="0" customWidth="1"/>
    <col min="56" max="56" width="7.00390625" style="0" customWidth="1"/>
    <col min="57" max="57" width="8.421875" style="0" customWidth="1"/>
    <col min="58" max="58" width="7.7109375" style="0" customWidth="1"/>
    <col min="59" max="59" width="4.8515625" style="0" customWidth="1"/>
    <col min="60" max="60" width="8.00390625" style="0" customWidth="1"/>
    <col min="61" max="61" width="5.28125" style="0" customWidth="1"/>
    <col min="62" max="62" width="8.421875" style="0" customWidth="1"/>
    <col min="63" max="63" width="7.57421875" style="0" customWidth="1"/>
    <col min="64" max="64" width="5.140625" style="0" customWidth="1"/>
    <col min="65" max="65" width="7.7109375" style="0" customWidth="1"/>
    <col min="66" max="66" width="6.8515625" style="0" customWidth="1"/>
    <col min="67" max="67" width="7.7109375" style="0" customWidth="1"/>
    <col min="68" max="68" width="7.57421875" style="0" customWidth="1"/>
    <col min="69" max="69" width="5.140625" style="0" customWidth="1"/>
    <col min="70" max="70" width="7.7109375" style="0" customWidth="1"/>
    <col min="71" max="71" width="6.8515625" style="0" customWidth="1"/>
    <col min="72" max="72" width="7.7109375" style="0" customWidth="1"/>
    <col min="73" max="73" width="7.57421875" style="0" customWidth="1"/>
    <col min="74" max="74" width="5.140625" style="0" customWidth="1"/>
    <col min="75" max="75" width="7.7109375" style="0" customWidth="1"/>
    <col min="76" max="76" width="6.8515625" style="0" customWidth="1"/>
    <col min="77" max="77" width="7.7109375" style="0" customWidth="1"/>
    <col min="78" max="78" width="6.57421875" style="0" customWidth="1"/>
    <col min="79" max="79" width="6.421875" style="0" bestFit="1" customWidth="1"/>
    <col min="80" max="80" width="8.8515625" style="0" bestFit="1" customWidth="1"/>
    <col min="81" max="81" width="7.140625" style="0" bestFit="1" customWidth="1"/>
    <col min="82" max="82" width="9.8515625" style="0" customWidth="1"/>
    <col min="83" max="84" width="9.28125" style="0" bestFit="1" customWidth="1"/>
    <col min="86" max="86" width="9.28125" style="0" bestFit="1" customWidth="1"/>
  </cols>
  <sheetData>
    <row r="1" spans="1:89" s="6" customFormat="1" ht="13.5" customHeight="1">
      <c r="A1" s="1"/>
      <c r="B1" s="2"/>
      <c r="C1" s="2"/>
      <c r="D1" s="2"/>
      <c r="E1" s="3"/>
      <c r="F1" s="2"/>
      <c r="G1" s="4"/>
      <c r="H1" s="2"/>
      <c r="I1" s="2"/>
      <c r="J1" s="5"/>
      <c r="K1" s="2"/>
      <c r="L1" s="4"/>
      <c r="M1" s="2"/>
      <c r="N1" s="2"/>
      <c r="O1" s="5"/>
      <c r="P1" s="2"/>
      <c r="Q1" s="4"/>
      <c r="R1" s="2"/>
      <c r="S1" s="2"/>
      <c r="T1" s="5"/>
      <c r="U1" s="2"/>
      <c r="V1" s="4"/>
      <c r="W1" s="2"/>
      <c r="X1" s="2"/>
      <c r="Y1" s="5"/>
      <c r="Z1" s="2"/>
      <c r="AA1" s="4"/>
      <c r="AB1" s="2"/>
      <c r="AC1" s="2"/>
      <c r="AD1" s="5"/>
      <c r="AE1" s="2"/>
      <c r="AF1" s="4"/>
      <c r="AG1" s="2"/>
      <c r="AH1" s="2"/>
      <c r="AI1" s="5"/>
      <c r="AL1" s="2"/>
      <c r="AM1" s="2"/>
      <c r="AN1" s="5"/>
      <c r="AQ1" s="2"/>
      <c r="AR1" s="2"/>
      <c r="AS1" s="5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</row>
    <row r="2" spans="1:94" s="7" customFormat="1" ht="13.5" thickBot="1">
      <c r="A2" s="67"/>
      <c r="B2" s="67"/>
      <c r="C2" s="67"/>
      <c r="D2" s="67"/>
      <c r="E2" s="68"/>
      <c r="F2" s="67"/>
      <c r="G2" s="68"/>
      <c r="H2" s="69"/>
      <c r="I2" s="67"/>
      <c r="J2" s="68"/>
      <c r="K2" s="67"/>
      <c r="L2" s="68"/>
      <c r="M2" s="69"/>
      <c r="N2" s="67"/>
      <c r="O2" s="68"/>
      <c r="P2" s="67"/>
      <c r="Q2" s="68"/>
      <c r="R2" s="67"/>
      <c r="S2" s="67"/>
      <c r="T2" s="68"/>
      <c r="U2" s="67"/>
      <c r="V2" s="68"/>
      <c r="W2" s="67"/>
      <c r="X2" s="67"/>
      <c r="Y2" s="68"/>
      <c r="Z2" s="67"/>
      <c r="AA2" s="68"/>
      <c r="AB2" s="67"/>
      <c r="AC2" s="67"/>
      <c r="AD2" s="68"/>
      <c r="AE2" s="67"/>
      <c r="AF2" s="68"/>
      <c r="AG2" s="67"/>
      <c r="AH2" s="67"/>
      <c r="AI2" s="68"/>
      <c r="AJ2" s="67"/>
      <c r="AK2" s="68"/>
      <c r="AL2" s="67"/>
      <c r="AM2" s="67"/>
      <c r="AN2" s="68"/>
      <c r="AO2" s="67"/>
      <c r="AP2" s="68"/>
      <c r="AQ2" s="67"/>
      <c r="AR2" s="67"/>
      <c r="AS2" s="68"/>
      <c r="AT2" s="67"/>
      <c r="AU2" s="68"/>
      <c r="AV2" s="67"/>
      <c r="AW2" s="67"/>
      <c r="AX2" s="68"/>
      <c r="AY2" s="67"/>
      <c r="AZ2" s="68"/>
      <c r="BA2" s="67"/>
      <c r="BB2" s="67"/>
      <c r="BC2" s="68"/>
      <c r="BD2" s="67"/>
      <c r="BE2" s="68"/>
      <c r="BF2" s="67"/>
      <c r="BG2" s="67"/>
      <c r="BH2" s="68"/>
      <c r="BI2" s="67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7"/>
      <c r="CA2" s="67"/>
      <c r="CB2" s="67"/>
      <c r="CC2" s="67"/>
      <c r="CD2" s="67"/>
      <c r="CE2"/>
      <c r="CF2"/>
      <c r="CG2"/>
      <c r="CH2"/>
      <c r="CI2"/>
      <c r="CJ2"/>
      <c r="CK2"/>
      <c r="CL2"/>
      <c r="CM2"/>
      <c r="CN2"/>
      <c r="CO2"/>
      <c r="CP2"/>
    </row>
    <row r="3" spans="1:94" s="7" customFormat="1" ht="12.75">
      <c r="A3" s="8"/>
      <c r="B3" s="9"/>
      <c r="C3" s="101">
        <v>2001</v>
      </c>
      <c r="D3" s="102"/>
      <c r="E3" s="102"/>
      <c r="F3" s="102"/>
      <c r="G3" s="103"/>
      <c r="H3" s="101">
        <v>2002</v>
      </c>
      <c r="I3" s="102"/>
      <c r="J3" s="102"/>
      <c r="K3" s="102"/>
      <c r="L3" s="103"/>
      <c r="M3" s="101">
        <v>2003</v>
      </c>
      <c r="N3" s="102"/>
      <c r="O3" s="102"/>
      <c r="P3" s="102"/>
      <c r="Q3" s="103"/>
      <c r="R3" s="101">
        <v>2004</v>
      </c>
      <c r="S3" s="102"/>
      <c r="T3" s="102"/>
      <c r="U3" s="102"/>
      <c r="V3" s="103"/>
      <c r="W3" s="101">
        <v>2005</v>
      </c>
      <c r="X3" s="102"/>
      <c r="Y3" s="102"/>
      <c r="Z3" s="102"/>
      <c r="AA3" s="103"/>
      <c r="AB3" s="101">
        <v>2006</v>
      </c>
      <c r="AC3" s="102"/>
      <c r="AD3" s="102"/>
      <c r="AE3" s="102"/>
      <c r="AF3" s="103"/>
      <c r="AG3" s="101">
        <v>2007</v>
      </c>
      <c r="AH3" s="102"/>
      <c r="AI3" s="102"/>
      <c r="AJ3" s="102"/>
      <c r="AK3" s="103"/>
      <c r="AL3" s="101">
        <v>2008</v>
      </c>
      <c r="AM3" s="102"/>
      <c r="AN3" s="102"/>
      <c r="AO3" s="102"/>
      <c r="AP3" s="103"/>
      <c r="AQ3" s="101">
        <v>2009</v>
      </c>
      <c r="AR3" s="102"/>
      <c r="AS3" s="102"/>
      <c r="AT3" s="102"/>
      <c r="AU3" s="103"/>
      <c r="AV3" s="101">
        <v>2010</v>
      </c>
      <c r="AW3" s="102"/>
      <c r="AX3" s="102"/>
      <c r="AY3" s="102"/>
      <c r="AZ3" s="103"/>
      <c r="BA3" s="101">
        <v>2011</v>
      </c>
      <c r="BB3" s="102"/>
      <c r="BC3" s="102"/>
      <c r="BD3" s="102"/>
      <c r="BE3" s="103"/>
      <c r="BF3" s="101">
        <v>2012</v>
      </c>
      <c r="BG3" s="102"/>
      <c r="BH3" s="102"/>
      <c r="BI3" s="102"/>
      <c r="BJ3" s="103"/>
      <c r="BK3" s="101">
        <v>2013</v>
      </c>
      <c r="BL3" s="102"/>
      <c r="BM3" s="102"/>
      <c r="BN3" s="102"/>
      <c r="BO3" s="103"/>
      <c r="BP3" s="101">
        <v>2014</v>
      </c>
      <c r="BQ3" s="102"/>
      <c r="BR3" s="102"/>
      <c r="BS3" s="102"/>
      <c r="BT3" s="103"/>
      <c r="BU3" s="101">
        <v>2015</v>
      </c>
      <c r="BV3" s="102"/>
      <c r="BW3" s="102"/>
      <c r="BX3" s="102"/>
      <c r="BY3" s="103"/>
      <c r="BZ3" s="106" t="s">
        <v>32</v>
      </c>
      <c r="CA3" s="107"/>
      <c r="CB3" s="107"/>
      <c r="CC3" s="107"/>
      <c r="CD3" s="108"/>
      <c r="CE3"/>
      <c r="CF3"/>
      <c r="CG3"/>
      <c r="CH3"/>
      <c r="CI3"/>
      <c r="CJ3"/>
      <c r="CK3"/>
      <c r="CL3"/>
      <c r="CM3"/>
      <c r="CN3"/>
      <c r="CO3"/>
      <c r="CP3"/>
    </row>
    <row r="4" spans="1:94" s="7" customFormat="1" ht="12.75">
      <c r="A4" s="10"/>
      <c r="B4" s="9"/>
      <c r="C4" s="8" t="s">
        <v>0</v>
      </c>
      <c r="D4" s="104" t="s">
        <v>1</v>
      </c>
      <c r="E4" s="104"/>
      <c r="F4" s="9" t="s">
        <v>2</v>
      </c>
      <c r="G4" s="11" t="s">
        <v>3</v>
      </c>
      <c r="H4" s="8" t="s">
        <v>0</v>
      </c>
      <c r="I4" s="104" t="s">
        <v>1</v>
      </c>
      <c r="J4" s="104"/>
      <c r="K4" s="9" t="s">
        <v>2</v>
      </c>
      <c r="L4" s="11" t="s">
        <v>3</v>
      </c>
      <c r="M4" s="8" t="s">
        <v>0</v>
      </c>
      <c r="N4" s="104" t="s">
        <v>1</v>
      </c>
      <c r="O4" s="104"/>
      <c r="P4" s="9" t="s">
        <v>2</v>
      </c>
      <c r="Q4" s="11" t="s">
        <v>3</v>
      </c>
      <c r="R4" s="8" t="s">
        <v>0</v>
      </c>
      <c r="S4" s="104" t="s">
        <v>1</v>
      </c>
      <c r="T4" s="104"/>
      <c r="U4" s="9" t="s">
        <v>2</v>
      </c>
      <c r="V4" s="11" t="s">
        <v>3</v>
      </c>
      <c r="W4" s="8" t="s">
        <v>0</v>
      </c>
      <c r="X4" s="104" t="s">
        <v>1</v>
      </c>
      <c r="Y4" s="104"/>
      <c r="Z4" s="9" t="s">
        <v>2</v>
      </c>
      <c r="AA4" s="11" t="s">
        <v>3</v>
      </c>
      <c r="AB4" s="8" t="s">
        <v>0</v>
      </c>
      <c r="AC4" s="104" t="s">
        <v>1</v>
      </c>
      <c r="AD4" s="104"/>
      <c r="AE4" s="9" t="s">
        <v>2</v>
      </c>
      <c r="AF4" s="11" t="s">
        <v>3</v>
      </c>
      <c r="AG4" s="8" t="s">
        <v>0</v>
      </c>
      <c r="AH4" s="104" t="s">
        <v>1</v>
      </c>
      <c r="AI4" s="104"/>
      <c r="AJ4" s="9" t="s">
        <v>2</v>
      </c>
      <c r="AK4" s="11" t="s">
        <v>3</v>
      </c>
      <c r="AL4" s="8" t="s">
        <v>0</v>
      </c>
      <c r="AM4" s="104" t="s">
        <v>1</v>
      </c>
      <c r="AN4" s="104"/>
      <c r="AO4" s="9" t="s">
        <v>2</v>
      </c>
      <c r="AP4" s="11" t="s">
        <v>3</v>
      </c>
      <c r="AQ4" s="8" t="s">
        <v>0</v>
      </c>
      <c r="AR4" s="104" t="s">
        <v>1</v>
      </c>
      <c r="AS4" s="104"/>
      <c r="AT4" s="9" t="s">
        <v>2</v>
      </c>
      <c r="AU4" s="11" t="s">
        <v>3</v>
      </c>
      <c r="AV4" s="8" t="s">
        <v>0</v>
      </c>
      <c r="AW4" s="104" t="s">
        <v>1</v>
      </c>
      <c r="AX4" s="104"/>
      <c r="AY4" s="9" t="s">
        <v>2</v>
      </c>
      <c r="AZ4" s="11" t="s">
        <v>3</v>
      </c>
      <c r="BA4" s="8" t="s">
        <v>0</v>
      </c>
      <c r="BB4" s="104" t="s">
        <v>1</v>
      </c>
      <c r="BC4" s="104"/>
      <c r="BD4" s="9" t="s">
        <v>2</v>
      </c>
      <c r="BE4" s="11" t="s">
        <v>3</v>
      </c>
      <c r="BF4" s="8" t="s">
        <v>0</v>
      </c>
      <c r="BG4" s="104" t="s">
        <v>1</v>
      </c>
      <c r="BH4" s="104"/>
      <c r="BI4" s="9" t="s">
        <v>2</v>
      </c>
      <c r="BJ4" s="11" t="s">
        <v>3</v>
      </c>
      <c r="BK4" s="8" t="s">
        <v>0</v>
      </c>
      <c r="BL4" s="104" t="s">
        <v>1</v>
      </c>
      <c r="BM4" s="104"/>
      <c r="BN4" s="9" t="s">
        <v>2</v>
      </c>
      <c r="BO4" s="11" t="s">
        <v>3</v>
      </c>
      <c r="BP4" s="8" t="s">
        <v>0</v>
      </c>
      <c r="BQ4" s="104" t="s">
        <v>1</v>
      </c>
      <c r="BR4" s="104"/>
      <c r="BS4" s="9" t="s">
        <v>2</v>
      </c>
      <c r="BT4" s="11" t="s">
        <v>3</v>
      </c>
      <c r="BU4" s="8" t="s">
        <v>0</v>
      </c>
      <c r="BV4" s="104" t="s">
        <v>1</v>
      </c>
      <c r="BW4" s="104"/>
      <c r="BX4" s="9" t="s">
        <v>2</v>
      </c>
      <c r="BY4" s="11" t="s">
        <v>3</v>
      </c>
      <c r="BZ4" s="12" t="s">
        <v>0</v>
      </c>
      <c r="CA4" s="105" t="s">
        <v>1</v>
      </c>
      <c r="CB4" s="105"/>
      <c r="CC4" s="13" t="s">
        <v>2</v>
      </c>
      <c r="CD4" s="14" t="s">
        <v>3</v>
      </c>
      <c r="CE4"/>
      <c r="CF4"/>
      <c r="CG4"/>
      <c r="CH4"/>
      <c r="CI4"/>
      <c r="CJ4"/>
      <c r="CK4"/>
      <c r="CL4"/>
      <c r="CM4"/>
      <c r="CN4"/>
      <c r="CO4"/>
      <c r="CP4"/>
    </row>
    <row r="5" spans="1:82" ht="13.5" thickBot="1">
      <c r="A5" s="15"/>
      <c r="B5" s="16"/>
      <c r="C5" s="15"/>
      <c r="D5" s="16" t="s">
        <v>4</v>
      </c>
      <c r="E5" s="16" t="s">
        <v>5</v>
      </c>
      <c r="F5" s="16" t="s">
        <v>4</v>
      </c>
      <c r="G5" s="16" t="s">
        <v>5</v>
      </c>
      <c r="H5" s="15"/>
      <c r="I5" s="16" t="s">
        <v>4</v>
      </c>
      <c r="J5" s="16" t="s">
        <v>5</v>
      </c>
      <c r="K5" s="16" t="s">
        <v>4</v>
      </c>
      <c r="L5" s="16" t="s">
        <v>5</v>
      </c>
      <c r="M5" s="15"/>
      <c r="N5" s="16" t="s">
        <v>4</v>
      </c>
      <c r="O5" s="16" t="s">
        <v>5</v>
      </c>
      <c r="P5" s="16" t="s">
        <v>4</v>
      </c>
      <c r="Q5" s="16" t="s">
        <v>5</v>
      </c>
      <c r="R5" s="15"/>
      <c r="S5" s="16" t="s">
        <v>4</v>
      </c>
      <c r="T5" s="16" t="s">
        <v>5</v>
      </c>
      <c r="U5" s="16" t="s">
        <v>4</v>
      </c>
      <c r="V5" s="16" t="s">
        <v>5</v>
      </c>
      <c r="W5" s="15"/>
      <c r="X5" s="16" t="s">
        <v>4</v>
      </c>
      <c r="Y5" s="16" t="s">
        <v>5</v>
      </c>
      <c r="Z5" s="16" t="s">
        <v>4</v>
      </c>
      <c r="AA5" s="17" t="s">
        <v>5</v>
      </c>
      <c r="AB5" s="15"/>
      <c r="AC5" s="16" t="s">
        <v>4</v>
      </c>
      <c r="AD5" s="16" t="s">
        <v>5</v>
      </c>
      <c r="AE5" s="16" t="s">
        <v>4</v>
      </c>
      <c r="AF5" s="17" t="s">
        <v>5</v>
      </c>
      <c r="AG5" s="15"/>
      <c r="AH5" s="16" t="s">
        <v>4</v>
      </c>
      <c r="AI5" s="16" t="s">
        <v>5</v>
      </c>
      <c r="AJ5" s="16" t="s">
        <v>4</v>
      </c>
      <c r="AK5" s="17" t="s">
        <v>5</v>
      </c>
      <c r="AL5" s="15"/>
      <c r="AM5" s="16" t="s">
        <v>4</v>
      </c>
      <c r="AN5" s="16" t="s">
        <v>5</v>
      </c>
      <c r="AO5" s="16" t="s">
        <v>4</v>
      </c>
      <c r="AP5" s="17" t="s">
        <v>5</v>
      </c>
      <c r="AQ5" s="15"/>
      <c r="AR5" s="16" t="s">
        <v>4</v>
      </c>
      <c r="AS5" s="16" t="s">
        <v>5</v>
      </c>
      <c r="AT5" s="16" t="s">
        <v>4</v>
      </c>
      <c r="AU5" s="17" t="s">
        <v>5</v>
      </c>
      <c r="AV5" s="15"/>
      <c r="AW5" s="16" t="s">
        <v>4</v>
      </c>
      <c r="AX5" s="16" t="s">
        <v>5</v>
      </c>
      <c r="AY5" s="16" t="s">
        <v>4</v>
      </c>
      <c r="AZ5" s="17" t="s">
        <v>5</v>
      </c>
      <c r="BA5" s="15"/>
      <c r="BB5" s="16" t="s">
        <v>4</v>
      </c>
      <c r="BC5" s="16" t="s">
        <v>5</v>
      </c>
      <c r="BD5" s="16" t="s">
        <v>4</v>
      </c>
      <c r="BE5" s="17" t="s">
        <v>5</v>
      </c>
      <c r="BF5" s="15"/>
      <c r="BG5" s="16" t="s">
        <v>4</v>
      </c>
      <c r="BH5" s="16" t="s">
        <v>5</v>
      </c>
      <c r="BI5" s="16" t="s">
        <v>4</v>
      </c>
      <c r="BJ5" s="17" t="s">
        <v>5</v>
      </c>
      <c r="BK5" s="15"/>
      <c r="BL5" s="16" t="s">
        <v>4</v>
      </c>
      <c r="BM5" s="16" t="s">
        <v>5</v>
      </c>
      <c r="BN5" s="16" t="s">
        <v>4</v>
      </c>
      <c r="BO5" s="17" t="s">
        <v>5</v>
      </c>
      <c r="BP5" s="15"/>
      <c r="BQ5" s="16" t="s">
        <v>4</v>
      </c>
      <c r="BR5" s="16" t="s">
        <v>5</v>
      </c>
      <c r="BS5" s="16" t="s">
        <v>4</v>
      </c>
      <c r="BT5" s="17" t="s">
        <v>5</v>
      </c>
      <c r="BU5" s="15"/>
      <c r="BV5" s="16" t="s">
        <v>4</v>
      </c>
      <c r="BW5" s="16" t="s">
        <v>5</v>
      </c>
      <c r="BX5" s="16" t="s">
        <v>4</v>
      </c>
      <c r="BY5" s="17" t="s">
        <v>5</v>
      </c>
      <c r="BZ5" s="18"/>
      <c r="CA5" s="19" t="s">
        <v>4</v>
      </c>
      <c r="CB5" s="19" t="s">
        <v>5</v>
      </c>
      <c r="CC5" s="19" t="s">
        <v>4</v>
      </c>
      <c r="CD5" s="20" t="s">
        <v>5</v>
      </c>
    </row>
    <row r="6" spans="1:82" s="74" customFormat="1" ht="12.75">
      <c r="A6" s="75" t="s">
        <v>6</v>
      </c>
      <c r="B6" s="36"/>
      <c r="C6" s="71"/>
      <c r="D6" s="36"/>
      <c r="E6" s="35"/>
      <c r="F6" s="36"/>
      <c r="G6" s="72"/>
      <c r="H6" s="73"/>
      <c r="I6" s="36"/>
      <c r="J6" s="35"/>
      <c r="K6" s="36"/>
      <c r="L6" s="72"/>
      <c r="M6" s="73"/>
      <c r="N6" s="36"/>
      <c r="O6" s="35"/>
      <c r="P6" s="36"/>
      <c r="Q6" s="72"/>
      <c r="R6" s="71"/>
      <c r="S6" s="36"/>
      <c r="T6" s="35"/>
      <c r="U6" s="36"/>
      <c r="V6" s="72"/>
      <c r="W6" s="71"/>
      <c r="X6" s="36"/>
      <c r="Y6" s="35"/>
      <c r="Z6" s="36"/>
      <c r="AA6" s="72"/>
      <c r="AB6" s="71"/>
      <c r="AC6" s="36"/>
      <c r="AD6" s="35"/>
      <c r="AE6" s="36"/>
      <c r="AF6" s="72"/>
      <c r="AG6" s="71"/>
      <c r="AH6" s="36"/>
      <c r="AI6" s="35"/>
      <c r="AJ6" s="36"/>
      <c r="AK6" s="72"/>
      <c r="AL6" s="71"/>
      <c r="AM6" s="36"/>
      <c r="AN6" s="35"/>
      <c r="AO6" s="36"/>
      <c r="AP6" s="72"/>
      <c r="AQ6" s="71"/>
      <c r="AR6" s="36"/>
      <c r="AS6" s="35"/>
      <c r="AT6" s="36"/>
      <c r="AU6" s="72"/>
      <c r="AV6" s="71"/>
      <c r="AW6" s="36"/>
      <c r="AX6" s="35"/>
      <c r="AY6" s="36"/>
      <c r="AZ6" s="72"/>
      <c r="BA6" s="71"/>
      <c r="BB6" s="36"/>
      <c r="BC6" s="35"/>
      <c r="BD6" s="36"/>
      <c r="BE6" s="72"/>
      <c r="BF6" s="71"/>
      <c r="BG6" s="36"/>
      <c r="BH6" s="35"/>
      <c r="BI6" s="36"/>
      <c r="BJ6" s="72"/>
      <c r="BK6" s="71"/>
      <c r="BL6" s="36"/>
      <c r="BM6" s="35"/>
      <c r="BN6" s="36"/>
      <c r="BO6" s="72"/>
      <c r="BP6" s="71"/>
      <c r="BQ6" s="36"/>
      <c r="BR6" s="35"/>
      <c r="BS6" s="36"/>
      <c r="BT6" s="72"/>
      <c r="BU6" s="71"/>
      <c r="BV6" s="36"/>
      <c r="BW6" s="35"/>
      <c r="BX6" s="36"/>
      <c r="BY6" s="72"/>
      <c r="BZ6" s="78"/>
      <c r="CA6" s="79"/>
      <c r="CB6" s="79"/>
      <c r="CC6" s="79"/>
      <c r="CD6" s="26"/>
    </row>
    <row r="7" spans="1:82" s="6" customFormat="1" ht="12.75">
      <c r="A7" s="86" t="s">
        <v>36</v>
      </c>
      <c r="B7" s="2" t="s">
        <v>7</v>
      </c>
      <c r="C7" s="22"/>
      <c r="D7" s="2"/>
      <c r="E7" s="3"/>
      <c r="F7" s="2"/>
      <c r="G7" s="23"/>
      <c r="H7" s="24"/>
      <c r="I7" s="2"/>
      <c r="J7" s="3"/>
      <c r="K7" s="2"/>
      <c r="L7" s="23"/>
      <c r="M7" s="24"/>
      <c r="N7" s="2"/>
      <c r="O7" s="3"/>
      <c r="P7" s="2"/>
      <c r="Q7" s="23"/>
      <c r="R7" s="22">
        <f>S7+U7</f>
        <v>1</v>
      </c>
      <c r="S7" s="2">
        <v>1</v>
      </c>
      <c r="T7" s="3">
        <f>S7/R7</f>
        <v>1</v>
      </c>
      <c r="U7" s="2"/>
      <c r="V7" s="23"/>
      <c r="W7" s="22"/>
      <c r="X7" s="2"/>
      <c r="Y7" s="3"/>
      <c r="Z7" s="2"/>
      <c r="AA7" s="23"/>
      <c r="AB7" s="22"/>
      <c r="AC7" s="2"/>
      <c r="AD7" s="3"/>
      <c r="AE7" s="2"/>
      <c r="AF7" s="23"/>
      <c r="AG7" s="22"/>
      <c r="AH7" s="2"/>
      <c r="AI7" s="3"/>
      <c r="AJ7" s="2"/>
      <c r="AK7" s="23"/>
      <c r="AL7" s="22"/>
      <c r="AM7" s="2"/>
      <c r="AN7" s="3"/>
      <c r="AO7" s="2"/>
      <c r="AP7" s="23"/>
      <c r="AQ7" s="22"/>
      <c r="AR7" s="2"/>
      <c r="AS7" s="3"/>
      <c r="AT7" s="2"/>
      <c r="AU7" s="23"/>
      <c r="AV7" s="22"/>
      <c r="AW7" s="2"/>
      <c r="AX7" s="3"/>
      <c r="AY7" s="2"/>
      <c r="AZ7" s="23"/>
      <c r="BA7" s="22"/>
      <c r="BB7" s="2"/>
      <c r="BC7" s="3"/>
      <c r="BD7" s="2"/>
      <c r="BE7" s="23"/>
      <c r="BF7" s="22"/>
      <c r="BG7" s="2"/>
      <c r="BH7" s="3"/>
      <c r="BI7" s="2"/>
      <c r="BJ7" s="23"/>
      <c r="BK7" s="22"/>
      <c r="BL7" s="2"/>
      <c r="BM7" s="3"/>
      <c r="BN7" s="2"/>
      <c r="BO7" s="23"/>
      <c r="BP7" s="22"/>
      <c r="BQ7" s="2"/>
      <c r="BR7" s="3"/>
      <c r="BS7" s="2"/>
      <c r="BT7" s="23"/>
      <c r="BU7" s="22"/>
      <c r="BV7" s="2"/>
      <c r="BW7" s="3"/>
      <c r="BX7" s="2"/>
      <c r="BY7" s="23"/>
      <c r="BZ7" s="80"/>
      <c r="CA7" s="81"/>
      <c r="CB7" s="82"/>
      <c r="CC7" s="81"/>
      <c r="CD7" s="33"/>
    </row>
    <row r="8" spans="1:82" s="74" customFormat="1" ht="12.75">
      <c r="A8" s="71" t="s">
        <v>8</v>
      </c>
      <c r="B8" s="36" t="s">
        <v>9</v>
      </c>
      <c r="C8" s="71"/>
      <c r="D8" s="36"/>
      <c r="E8" s="35"/>
      <c r="F8" s="36"/>
      <c r="G8" s="72"/>
      <c r="H8" s="73"/>
      <c r="I8" s="36"/>
      <c r="J8" s="35"/>
      <c r="K8" s="36"/>
      <c r="L8" s="72"/>
      <c r="M8" s="73"/>
      <c r="N8" s="36"/>
      <c r="O8" s="35"/>
      <c r="P8" s="36"/>
      <c r="Q8" s="72"/>
      <c r="R8" s="71"/>
      <c r="S8" s="36"/>
      <c r="T8" s="35"/>
      <c r="U8" s="36"/>
      <c r="V8" s="72"/>
      <c r="W8" s="71"/>
      <c r="X8" s="36"/>
      <c r="Y8" s="35"/>
      <c r="Z8" s="36"/>
      <c r="AA8" s="72"/>
      <c r="AB8" s="71">
        <v>3</v>
      </c>
      <c r="AC8" s="36">
        <v>3</v>
      </c>
      <c r="AD8" s="35">
        <f>AC8/AB8</f>
        <v>1</v>
      </c>
      <c r="AE8" s="36"/>
      <c r="AF8" s="72"/>
      <c r="AG8" s="71">
        <v>2</v>
      </c>
      <c r="AH8" s="36">
        <v>2</v>
      </c>
      <c r="AI8" s="35">
        <f aca="true" t="shared" si="0" ref="AI8:AI15">AH8/AG8</f>
        <v>1</v>
      </c>
      <c r="AJ8" s="36"/>
      <c r="AK8" s="72"/>
      <c r="AL8" s="71">
        <v>4</v>
      </c>
      <c r="AM8" s="36">
        <v>3</v>
      </c>
      <c r="AN8" s="35">
        <f aca="true" t="shared" si="1" ref="AN8:AN15">AM8/AL8</f>
        <v>0.75</v>
      </c>
      <c r="AO8" s="36">
        <f aca="true" t="shared" si="2" ref="AO8:AO15">AL8-AM8</f>
        <v>1</v>
      </c>
      <c r="AP8" s="72">
        <f aca="true" t="shared" si="3" ref="AP8:AP15">AO8/AL8</f>
        <v>0.25</v>
      </c>
      <c r="AQ8" s="71">
        <v>2</v>
      </c>
      <c r="AR8" s="36">
        <v>2</v>
      </c>
      <c r="AS8" s="35">
        <f aca="true" t="shared" si="4" ref="AS8:AS15">AR8/AQ8</f>
        <v>1</v>
      </c>
      <c r="AT8" s="36"/>
      <c r="AU8" s="72"/>
      <c r="AV8" s="71"/>
      <c r="AW8" s="36"/>
      <c r="AX8" s="35"/>
      <c r="AY8" s="36"/>
      <c r="AZ8" s="72"/>
      <c r="BA8" s="71"/>
      <c r="BB8" s="36"/>
      <c r="BC8" s="35"/>
      <c r="BD8" s="36"/>
      <c r="BE8" s="72"/>
      <c r="BF8" s="71">
        <v>2</v>
      </c>
      <c r="BG8" s="36">
        <v>2</v>
      </c>
      <c r="BH8" s="35">
        <f>BG8/BF8</f>
        <v>1</v>
      </c>
      <c r="BI8" s="36"/>
      <c r="BJ8" s="72"/>
      <c r="BK8" s="71">
        <v>3</v>
      </c>
      <c r="BL8" s="36">
        <v>3</v>
      </c>
      <c r="BM8" s="35">
        <f>BL8/BK8</f>
        <v>1</v>
      </c>
      <c r="BN8" s="36">
        <v>0</v>
      </c>
      <c r="BO8" s="72">
        <f>BN8/BK8</f>
        <v>0</v>
      </c>
      <c r="BP8" s="71">
        <v>2</v>
      </c>
      <c r="BQ8" s="36">
        <v>2</v>
      </c>
      <c r="BR8" s="35">
        <f aca="true" t="shared" si="5" ref="BR8:BR14">BQ8/BP8</f>
        <v>1</v>
      </c>
      <c r="BS8" s="36">
        <v>0</v>
      </c>
      <c r="BT8" s="72">
        <f aca="true" t="shared" si="6" ref="BT8:BT14">BS8/BP8</f>
        <v>0</v>
      </c>
      <c r="BU8" s="71">
        <v>3</v>
      </c>
      <c r="BV8" s="36">
        <v>3</v>
      </c>
      <c r="BW8" s="35">
        <f aca="true" t="shared" si="7" ref="BW8:BW14">BV8/BU8</f>
        <v>1</v>
      </c>
      <c r="BX8" s="36">
        <v>0</v>
      </c>
      <c r="BY8" s="72">
        <f aca="true" t="shared" si="8" ref="BY8:BY14">BX8/BU8</f>
        <v>0</v>
      </c>
      <c r="BZ8" s="80">
        <f>AB8+AG8+AL8+AQ8+AV8+BA8+BF8+BK8+BP8+BU8</f>
        <v>21</v>
      </c>
      <c r="CA8" s="81">
        <f>AC8+AH8+AM8+AR8+AW8+BB8+BG8+BL8+BQ8+BV8</f>
        <v>20</v>
      </c>
      <c r="CB8" s="82">
        <f aca="true" t="shared" si="9" ref="CB8:CB15">CA8/BZ8</f>
        <v>0.9523809523809523</v>
      </c>
      <c r="CC8" s="81">
        <f>AE8+AJ8+AO8+AT8+AY8+BD8+BI8+BN8+BS8+BX8</f>
        <v>1</v>
      </c>
      <c r="CD8" s="33">
        <f aca="true" t="shared" si="10" ref="CD8:CD15">CC8/BZ8</f>
        <v>0.047619047619047616</v>
      </c>
    </row>
    <row r="9" spans="1:82" s="6" customFormat="1" ht="12.75">
      <c r="A9" s="22" t="s">
        <v>10</v>
      </c>
      <c r="B9" s="2" t="s">
        <v>11</v>
      </c>
      <c r="C9" s="22">
        <f aca="true" t="shared" si="11" ref="C9:C17">D9+F9</f>
        <v>2</v>
      </c>
      <c r="D9" s="2">
        <v>2</v>
      </c>
      <c r="E9" s="3">
        <f aca="true" t="shared" si="12" ref="E9:E17">D9/C9</f>
        <v>1</v>
      </c>
      <c r="F9" s="2"/>
      <c r="G9" s="23">
        <f aca="true" t="shared" si="13" ref="G9:G17">F9/C9</f>
        <v>0</v>
      </c>
      <c r="H9" s="24">
        <f aca="true" t="shared" si="14" ref="H9:H18">I9+K9</f>
        <v>12</v>
      </c>
      <c r="I9" s="2">
        <v>8</v>
      </c>
      <c r="J9" s="3">
        <f aca="true" t="shared" si="15" ref="J9:J18">I9/H9</f>
        <v>0.6666666666666666</v>
      </c>
      <c r="K9" s="2">
        <v>4</v>
      </c>
      <c r="L9" s="23">
        <f aca="true" t="shared" si="16" ref="L9:L18">K9/H9</f>
        <v>0.3333333333333333</v>
      </c>
      <c r="M9" s="24">
        <f>N9+P9</f>
        <v>7</v>
      </c>
      <c r="N9" s="2">
        <v>6</v>
      </c>
      <c r="O9" s="3">
        <f>N9/M9</f>
        <v>0.8571428571428571</v>
      </c>
      <c r="P9" s="2">
        <v>1</v>
      </c>
      <c r="Q9" s="23">
        <f>P9/M9</f>
        <v>0.14285714285714285</v>
      </c>
      <c r="R9" s="22">
        <f>S9+U9</f>
        <v>8</v>
      </c>
      <c r="S9" s="2">
        <v>6</v>
      </c>
      <c r="T9" s="3">
        <f>S9/R9</f>
        <v>0.75</v>
      </c>
      <c r="U9" s="2">
        <v>2</v>
      </c>
      <c r="V9" s="23">
        <f>U9/R9</f>
        <v>0.25</v>
      </c>
      <c r="W9" s="22">
        <f>X9+Z9</f>
        <v>8</v>
      </c>
      <c r="X9" s="2">
        <v>7</v>
      </c>
      <c r="Y9" s="3">
        <f>X9/W9</f>
        <v>0.875</v>
      </c>
      <c r="Z9" s="2">
        <v>1</v>
      </c>
      <c r="AA9" s="23">
        <f>Z9/W9</f>
        <v>0.125</v>
      </c>
      <c r="AB9" s="22">
        <v>8</v>
      </c>
      <c r="AC9" s="2">
        <v>5</v>
      </c>
      <c r="AD9" s="3">
        <f>AC9/AB9</f>
        <v>0.625</v>
      </c>
      <c r="AE9" s="2">
        <v>3</v>
      </c>
      <c r="AF9" s="23">
        <f>AE9/AB9</f>
        <v>0.375</v>
      </c>
      <c r="AG9" s="22">
        <v>9</v>
      </c>
      <c r="AH9" s="2">
        <v>8</v>
      </c>
      <c r="AI9" s="3">
        <f t="shared" si="0"/>
        <v>0.8888888888888888</v>
      </c>
      <c r="AJ9" s="2">
        <v>1</v>
      </c>
      <c r="AK9" s="23">
        <f>AJ9/AG9</f>
        <v>0.1111111111111111</v>
      </c>
      <c r="AL9" s="22">
        <v>6</v>
      </c>
      <c r="AM9" s="2">
        <v>4</v>
      </c>
      <c r="AN9" s="3">
        <f t="shared" si="1"/>
        <v>0.6666666666666666</v>
      </c>
      <c r="AO9" s="2">
        <f t="shared" si="2"/>
        <v>2</v>
      </c>
      <c r="AP9" s="23">
        <f t="shared" si="3"/>
        <v>0.3333333333333333</v>
      </c>
      <c r="AQ9" s="22">
        <v>12</v>
      </c>
      <c r="AR9" s="2">
        <v>10</v>
      </c>
      <c r="AS9" s="3">
        <f t="shared" si="4"/>
        <v>0.8333333333333334</v>
      </c>
      <c r="AT9" s="2">
        <f aca="true" t="shared" si="17" ref="AT9:AT15">AQ9-AR9</f>
        <v>2</v>
      </c>
      <c r="AU9" s="23">
        <f aca="true" t="shared" si="18" ref="AU9:AU15">AT9/AQ9</f>
        <v>0.16666666666666666</v>
      </c>
      <c r="AV9" s="22">
        <v>12</v>
      </c>
      <c r="AW9" s="2">
        <v>9</v>
      </c>
      <c r="AX9" s="3">
        <f aca="true" t="shared" si="19" ref="AX9:AX15">AW9/AV9</f>
        <v>0.75</v>
      </c>
      <c r="AY9" s="2">
        <f aca="true" t="shared" si="20" ref="AY9:AY15">AV9-AW9</f>
        <v>3</v>
      </c>
      <c r="AZ9" s="23">
        <f aca="true" t="shared" si="21" ref="AZ9:AZ15">AY9/AV9</f>
        <v>0.25</v>
      </c>
      <c r="BA9" s="22">
        <v>4</v>
      </c>
      <c r="BB9" s="2">
        <v>3</v>
      </c>
      <c r="BC9" s="3">
        <f aca="true" t="shared" si="22" ref="BC9:BC15">BB9/BA9</f>
        <v>0.75</v>
      </c>
      <c r="BD9" s="2">
        <f aca="true" t="shared" si="23" ref="BD9:BD15">BA9-BB9</f>
        <v>1</v>
      </c>
      <c r="BE9" s="23">
        <f aca="true" t="shared" si="24" ref="BE9:BE15">BD9/BA9</f>
        <v>0.25</v>
      </c>
      <c r="BF9" s="22">
        <v>9</v>
      </c>
      <c r="BG9" s="2">
        <v>8</v>
      </c>
      <c r="BH9" s="3">
        <f>BG9/BF9</f>
        <v>0.8888888888888888</v>
      </c>
      <c r="BI9" s="2">
        <f>BF9-BG9</f>
        <v>1</v>
      </c>
      <c r="BJ9" s="23">
        <f>BI9/BF9</f>
        <v>0.1111111111111111</v>
      </c>
      <c r="BK9" s="22">
        <v>5</v>
      </c>
      <c r="BL9" s="2">
        <v>1</v>
      </c>
      <c r="BM9" s="3">
        <f>BL9/BK9</f>
        <v>0.2</v>
      </c>
      <c r="BN9" s="2">
        <f>BK9-BL9</f>
        <v>4</v>
      </c>
      <c r="BO9" s="23">
        <f>BN9/BK9</f>
        <v>0.8</v>
      </c>
      <c r="BP9" s="22">
        <v>6</v>
      </c>
      <c r="BQ9" s="2">
        <v>4</v>
      </c>
      <c r="BR9" s="3">
        <f t="shared" si="5"/>
        <v>0.6666666666666666</v>
      </c>
      <c r="BS9" s="2">
        <f aca="true" t="shared" si="25" ref="BS9:BS14">BP9-BQ9</f>
        <v>2</v>
      </c>
      <c r="BT9" s="23">
        <f t="shared" si="6"/>
        <v>0.3333333333333333</v>
      </c>
      <c r="BU9" s="22">
        <v>8</v>
      </c>
      <c r="BV9" s="2">
        <v>8</v>
      </c>
      <c r="BW9" s="3">
        <f t="shared" si="7"/>
        <v>1</v>
      </c>
      <c r="BX9" s="2">
        <f aca="true" t="shared" si="26" ref="BX9:BX14">BU9-BV9</f>
        <v>0</v>
      </c>
      <c r="BY9" s="23">
        <f t="shared" si="8"/>
        <v>0</v>
      </c>
      <c r="BZ9" s="80">
        <f aca="true" t="shared" si="27" ref="BZ9:BZ18">AB9+AG9+AL9+AQ9+AV9+BA9+BF9+BK9+BP9+BU9</f>
        <v>79</v>
      </c>
      <c r="CA9" s="81">
        <f aca="true" t="shared" si="28" ref="CA9:CA18">AC9+AH9+AM9+AR9+AW9+BB9+BG9+BL9+BQ9+BV9</f>
        <v>60</v>
      </c>
      <c r="CB9" s="82">
        <f t="shared" si="9"/>
        <v>0.759493670886076</v>
      </c>
      <c r="CC9" s="81">
        <f aca="true" t="shared" si="29" ref="CC9:CC18">AE9+AJ9+AO9+AT9+AY9+BD9+BI9+BN9+BS9+BX9</f>
        <v>19</v>
      </c>
      <c r="CD9" s="33">
        <f t="shared" si="10"/>
        <v>0.24050632911392406</v>
      </c>
    </row>
    <row r="10" spans="1:82" s="74" customFormat="1" ht="12.75">
      <c r="A10" s="71" t="s">
        <v>12</v>
      </c>
      <c r="B10" s="36" t="s">
        <v>13</v>
      </c>
      <c r="C10" s="71">
        <f t="shared" si="11"/>
        <v>11</v>
      </c>
      <c r="D10" s="36">
        <v>11</v>
      </c>
      <c r="E10" s="35">
        <f t="shared" si="12"/>
        <v>1</v>
      </c>
      <c r="F10" s="36"/>
      <c r="G10" s="72">
        <f t="shared" si="13"/>
        <v>0</v>
      </c>
      <c r="H10" s="73">
        <f t="shared" si="14"/>
        <v>7</v>
      </c>
      <c r="I10" s="36">
        <v>5</v>
      </c>
      <c r="J10" s="35">
        <f t="shared" si="15"/>
        <v>0.7142857142857143</v>
      </c>
      <c r="K10" s="36">
        <v>2</v>
      </c>
      <c r="L10" s="72">
        <f t="shared" si="16"/>
        <v>0.2857142857142857</v>
      </c>
      <c r="M10" s="73">
        <f>N10+P10</f>
        <v>11</v>
      </c>
      <c r="N10" s="36">
        <v>9</v>
      </c>
      <c r="O10" s="35">
        <f>N10/M10</f>
        <v>0.8181818181818182</v>
      </c>
      <c r="P10" s="36">
        <v>2</v>
      </c>
      <c r="Q10" s="72">
        <f>P10/M10</f>
        <v>0.18181818181818182</v>
      </c>
      <c r="R10" s="71">
        <f>S10+U10</f>
        <v>8</v>
      </c>
      <c r="S10" s="36">
        <v>6</v>
      </c>
      <c r="T10" s="35">
        <f>S10/R10</f>
        <v>0.75</v>
      </c>
      <c r="U10" s="36">
        <v>2</v>
      </c>
      <c r="V10" s="72">
        <f>U10/R10</f>
        <v>0.25</v>
      </c>
      <c r="W10" s="71">
        <f>X10+Z10</f>
        <v>8</v>
      </c>
      <c r="X10" s="36">
        <v>6</v>
      </c>
      <c r="Y10" s="35">
        <f>X10/W10</f>
        <v>0.75</v>
      </c>
      <c r="Z10" s="36">
        <v>2</v>
      </c>
      <c r="AA10" s="72">
        <f>Z10/W10</f>
        <v>0.25</v>
      </c>
      <c r="AB10" s="71">
        <v>11</v>
      </c>
      <c r="AC10" s="36">
        <v>8</v>
      </c>
      <c r="AD10" s="35">
        <f>AC10/AB10</f>
        <v>0.7272727272727273</v>
      </c>
      <c r="AE10" s="36">
        <v>3</v>
      </c>
      <c r="AF10" s="72">
        <f>AE10/AB10</f>
        <v>0.2727272727272727</v>
      </c>
      <c r="AG10" s="71">
        <v>12</v>
      </c>
      <c r="AH10" s="36">
        <v>10</v>
      </c>
      <c r="AI10" s="35">
        <f t="shared" si="0"/>
        <v>0.8333333333333334</v>
      </c>
      <c r="AJ10" s="36">
        <v>2</v>
      </c>
      <c r="AK10" s="72">
        <f>AJ10/AG10</f>
        <v>0.16666666666666666</v>
      </c>
      <c r="AL10" s="71">
        <v>10</v>
      </c>
      <c r="AM10" s="36">
        <v>7</v>
      </c>
      <c r="AN10" s="35">
        <f t="shared" si="1"/>
        <v>0.7</v>
      </c>
      <c r="AO10" s="36">
        <f t="shared" si="2"/>
        <v>3</v>
      </c>
      <c r="AP10" s="72">
        <f t="shared" si="3"/>
        <v>0.3</v>
      </c>
      <c r="AQ10" s="71">
        <v>10</v>
      </c>
      <c r="AR10" s="36">
        <v>7</v>
      </c>
      <c r="AS10" s="35">
        <f t="shared" si="4"/>
        <v>0.7</v>
      </c>
      <c r="AT10" s="36">
        <f t="shared" si="17"/>
        <v>3</v>
      </c>
      <c r="AU10" s="72">
        <f t="shared" si="18"/>
        <v>0.3</v>
      </c>
      <c r="AV10" s="71">
        <v>9</v>
      </c>
      <c r="AW10" s="36">
        <v>8</v>
      </c>
      <c r="AX10" s="35">
        <f t="shared" si="19"/>
        <v>0.8888888888888888</v>
      </c>
      <c r="AY10" s="36">
        <f t="shared" si="20"/>
        <v>1</v>
      </c>
      <c r="AZ10" s="72">
        <f t="shared" si="21"/>
        <v>0.1111111111111111</v>
      </c>
      <c r="BA10" s="71">
        <v>8</v>
      </c>
      <c r="BB10" s="36">
        <v>7</v>
      </c>
      <c r="BC10" s="35">
        <f t="shared" si="22"/>
        <v>0.875</v>
      </c>
      <c r="BD10" s="36">
        <f t="shared" si="23"/>
        <v>1</v>
      </c>
      <c r="BE10" s="72">
        <f t="shared" si="24"/>
        <v>0.125</v>
      </c>
      <c r="BF10" s="71">
        <v>4</v>
      </c>
      <c r="BG10" s="36">
        <v>2</v>
      </c>
      <c r="BH10" s="35">
        <f>BG10/BF10</f>
        <v>0.5</v>
      </c>
      <c r="BI10" s="36">
        <f>BF10-BG10</f>
        <v>2</v>
      </c>
      <c r="BJ10" s="72">
        <f>BI10/BF10</f>
        <v>0.5</v>
      </c>
      <c r="BK10" s="71">
        <v>9</v>
      </c>
      <c r="BL10" s="36">
        <v>6</v>
      </c>
      <c r="BM10" s="35">
        <f>BL10/BK10</f>
        <v>0.6666666666666666</v>
      </c>
      <c r="BN10" s="36">
        <f>BK10-BL10</f>
        <v>3</v>
      </c>
      <c r="BO10" s="72">
        <f>BN10/BK10</f>
        <v>0.3333333333333333</v>
      </c>
      <c r="BP10" s="71">
        <v>6</v>
      </c>
      <c r="BQ10" s="36">
        <v>6</v>
      </c>
      <c r="BR10" s="35">
        <f t="shared" si="5"/>
        <v>1</v>
      </c>
      <c r="BS10" s="36">
        <f t="shared" si="25"/>
        <v>0</v>
      </c>
      <c r="BT10" s="72">
        <f t="shared" si="6"/>
        <v>0</v>
      </c>
      <c r="BU10" s="71">
        <v>9</v>
      </c>
      <c r="BV10" s="36">
        <v>7</v>
      </c>
      <c r="BW10" s="35">
        <f t="shared" si="7"/>
        <v>0.7777777777777778</v>
      </c>
      <c r="BX10" s="36">
        <f t="shared" si="26"/>
        <v>2</v>
      </c>
      <c r="BY10" s="72">
        <f t="shared" si="8"/>
        <v>0.2222222222222222</v>
      </c>
      <c r="BZ10" s="80">
        <f t="shared" si="27"/>
        <v>88</v>
      </c>
      <c r="CA10" s="81">
        <f t="shared" si="28"/>
        <v>68</v>
      </c>
      <c r="CB10" s="82">
        <f t="shared" si="9"/>
        <v>0.7727272727272727</v>
      </c>
      <c r="CC10" s="81">
        <f t="shared" si="29"/>
        <v>20</v>
      </c>
      <c r="CD10" s="33">
        <f t="shared" si="10"/>
        <v>0.22727272727272727</v>
      </c>
    </row>
    <row r="11" spans="1:82" s="6" customFormat="1" ht="12.75">
      <c r="A11" s="22" t="s">
        <v>14</v>
      </c>
      <c r="B11" s="2" t="s">
        <v>15</v>
      </c>
      <c r="C11" s="22"/>
      <c r="D11" s="2"/>
      <c r="E11" s="3"/>
      <c r="F11" s="2"/>
      <c r="G11" s="23"/>
      <c r="H11" s="24">
        <f t="shared" si="14"/>
        <v>2</v>
      </c>
      <c r="I11" s="2">
        <v>2</v>
      </c>
      <c r="J11" s="3">
        <f t="shared" si="15"/>
        <v>1</v>
      </c>
      <c r="K11" s="2"/>
      <c r="L11" s="23">
        <f t="shared" si="16"/>
        <v>0</v>
      </c>
      <c r="M11" s="24"/>
      <c r="N11" s="2"/>
      <c r="O11" s="3"/>
      <c r="P11" s="2"/>
      <c r="Q11" s="23"/>
      <c r="R11" s="22"/>
      <c r="S11" s="2"/>
      <c r="T11" s="3"/>
      <c r="U11" s="2"/>
      <c r="V11" s="23"/>
      <c r="W11" s="22"/>
      <c r="X11" s="2"/>
      <c r="Y11" s="3"/>
      <c r="Z11" s="2"/>
      <c r="AA11" s="23"/>
      <c r="AB11" s="22"/>
      <c r="AC11" s="2"/>
      <c r="AD11" s="3"/>
      <c r="AE11" s="2"/>
      <c r="AF11" s="23"/>
      <c r="AG11" s="22">
        <v>5</v>
      </c>
      <c r="AH11" s="2">
        <v>5</v>
      </c>
      <c r="AI11" s="3">
        <f t="shared" si="0"/>
        <v>1</v>
      </c>
      <c r="AJ11" s="2"/>
      <c r="AK11" s="23"/>
      <c r="AL11" s="22">
        <v>1</v>
      </c>
      <c r="AM11" s="2">
        <v>1</v>
      </c>
      <c r="AN11" s="3">
        <f t="shared" si="1"/>
        <v>1</v>
      </c>
      <c r="AO11" s="2"/>
      <c r="AP11" s="23"/>
      <c r="AQ11" s="22"/>
      <c r="AR11" s="2"/>
      <c r="AS11" s="3"/>
      <c r="AT11" s="2"/>
      <c r="AU11" s="23"/>
      <c r="AV11" s="22">
        <v>3</v>
      </c>
      <c r="AW11" s="2">
        <v>2</v>
      </c>
      <c r="AX11" s="3">
        <f t="shared" si="19"/>
        <v>0.6666666666666666</v>
      </c>
      <c r="AY11" s="2">
        <f t="shared" si="20"/>
        <v>1</v>
      </c>
      <c r="AZ11" s="70">
        <f t="shared" si="21"/>
        <v>0.3333333333333333</v>
      </c>
      <c r="BA11" s="22"/>
      <c r="BB11" s="2"/>
      <c r="BC11" s="3"/>
      <c r="BD11" s="2"/>
      <c r="BE11" s="70"/>
      <c r="BF11" s="22"/>
      <c r="BG11" s="2"/>
      <c r="BH11" s="3"/>
      <c r="BI11" s="2"/>
      <c r="BJ11" s="70"/>
      <c r="BK11" s="22"/>
      <c r="BL11" s="2"/>
      <c r="BM11" s="3"/>
      <c r="BN11" s="90"/>
      <c r="BO11" s="93"/>
      <c r="BP11" s="22">
        <v>2</v>
      </c>
      <c r="BQ11" s="2">
        <v>2</v>
      </c>
      <c r="BR11" s="3">
        <f t="shared" si="5"/>
        <v>1</v>
      </c>
      <c r="BS11" s="2">
        <f t="shared" si="25"/>
        <v>0</v>
      </c>
      <c r="BT11" s="23">
        <f t="shared" si="6"/>
        <v>0</v>
      </c>
      <c r="BU11" s="22"/>
      <c r="BV11" s="2"/>
      <c r="BW11" s="3"/>
      <c r="BX11" s="2"/>
      <c r="BY11" s="23"/>
      <c r="BZ11" s="80">
        <f t="shared" si="27"/>
        <v>11</v>
      </c>
      <c r="CA11" s="81">
        <f t="shared" si="28"/>
        <v>10</v>
      </c>
      <c r="CB11" s="82">
        <f t="shared" si="9"/>
        <v>0.9090909090909091</v>
      </c>
      <c r="CC11" s="81">
        <f t="shared" si="29"/>
        <v>1</v>
      </c>
      <c r="CD11" s="33">
        <f t="shared" si="10"/>
        <v>0.09090909090909091</v>
      </c>
    </row>
    <row r="12" spans="1:82" s="74" customFormat="1" ht="12.75">
      <c r="A12" s="71" t="s">
        <v>16</v>
      </c>
      <c r="B12" s="36" t="s">
        <v>17</v>
      </c>
      <c r="C12" s="71">
        <f t="shared" si="11"/>
        <v>2</v>
      </c>
      <c r="D12" s="36">
        <v>2</v>
      </c>
      <c r="E12" s="35">
        <f t="shared" si="12"/>
        <v>1</v>
      </c>
      <c r="F12" s="36"/>
      <c r="G12" s="72">
        <f t="shared" si="13"/>
        <v>0</v>
      </c>
      <c r="H12" s="73">
        <f t="shared" si="14"/>
        <v>2</v>
      </c>
      <c r="I12" s="36">
        <v>2</v>
      </c>
      <c r="J12" s="35">
        <f t="shared" si="15"/>
        <v>1</v>
      </c>
      <c r="K12" s="36"/>
      <c r="L12" s="72">
        <f t="shared" si="16"/>
        <v>0</v>
      </c>
      <c r="M12" s="73"/>
      <c r="N12" s="36"/>
      <c r="O12" s="35"/>
      <c r="P12" s="36"/>
      <c r="Q12" s="72"/>
      <c r="R12" s="71"/>
      <c r="S12" s="36"/>
      <c r="T12" s="35"/>
      <c r="U12" s="36"/>
      <c r="V12" s="72"/>
      <c r="W12" s="71">
        <f>X12+Z12</f>
        <v>2</v>
      </c>
      <c r="X12" s="36">
        <v>2</v>
      </c>
      <c r="Y12" s="35">
        <f>X12/W12</f>
        <v>1</v>
      </c>
      <c r="Z12" s="36"/>
      <c r="AA12" s="72"/>
      <c r="AB12" s="71">
        <v>1</v>
      </c>
      <c r="AC12" s="36">
        <v>1</v>
      </c>
      <c r="AD12" s="35">
        <f>AC12/AB12</f>
        <v>1</v>
      </c>
      <c r="AE12" s="36"/>
      <c r="AF12" s="72"/>
      <c r="AG12" s="71">
        <v>7</v>
      </c>
      <c r="AH12" s="36">
        <v>6</v>
      </c>
      <c r="AI12" s="35">
        <f t="shared" si="0"/>
        <v>0.8571428571428571</v>
      </c>
      <c r="AJ12" s="36">
        <v>1</v>
      </c>
      <c r="AK12" s="72">
        <f>AJ12/AG12</f>
        <v>0.14285714285714285</v>
      </c>
      <c r="AL12" s="71">
        <v>4</v>
      </c>
      <c r="AM12" s="36">
        <v>3</v>
      </c>
      <c r="AN12" s="35">
        <f t="shared" si="1"/>
        <v>0.75</v>
      </c>
      <c r="AO12" s="36">
        <f t="shared" si="2"/>
        <v>1</v>
      </c>
      <c r="AP12" s="72">
        <f t="shared" si="3"/>
        <v>0.25</v>
      </c>
      <c r="AQ12" s="71">
        <v>1</v>
      </c>
      <c r="AR12" s="36"/>
      <c r="AS12" s="35">
        <f t="shared" si="4"/>
        <v>0</v>
      </c>
      <c r="AT12" s="36">
        <f t="shared" si="17"/>
        <v>1</v>
      </c>
      <c r="AU12" s="72">
        <f t="shared" si="18"/>
        <v>1</v>
      </c>
      <c r="AV12" s="71">
        <v>4</v>
      </c>
      <c r="AW12" s="36">
        <v>4</v>
      </c>
      <c r="AX12" s="35">
        <f t="shared" si="19"/>
        <v>1</v>
      </c>
      <c r="AY12" s="36"/>
      <c r="AZ12" s="72"/>
      <c r="BA12" s="71">
        <v>1</v>
      </c>
      <c r="BB12" s="36">
        <v>1</v>
      </c>
      <c r="BC12" s="35">
        <f t="shared" si="22"/>
        <v>1</v>
      </c>
      <c r="BD12" s="36"/>
      <c r="BE12" s="72"/>
      <c r="BF12" s="71"/>
      <c r="BG12" s="36"/>
      <c r="BH12" s="35"/>
      <c r="BI12" s="36"/>
      <c r="BJ12" s="72"/>
      <c r="BK12" s="71">
        <v>1</v>
      </c>
      <c r="BL12" s="36">
        <v>1</v>
      </c>
      <c r="BM12" s="35">
        <f>BL12/BK12</f>
        <v>1</v>
      </c>
      <c r="BN12" s="36">
        <f>BK12-BL12</f>
        <v>0</v>
      </c>
      <c r="BO12" s="72">
        <f>BN12/BK12</f>
        <v>0</v>
      </c>
      <c r="BP12" s="71">
        <v>1</v>
      </c>
      <c r="BQ12" s="36">
        <v>1</v>
      </c>
      <c r="BR12" s="35">
        <f t="shared" si="5"/>
        <v>1</v>
      </c>
      <c r="BS12" s="36">
        <f t="shared" si="25"/>
        <v>0</v>
      </c>
      <c r="BT12" s="72">
        <f t="shared" si="6"/>
        <v>0</v>
      </c>
      <c r="BU12" s="71">
        <v>1</v>
      </c>
      <c r="BV12" s="36">
        <v>1</v>
      </c>
      <c r="BW12" s="35">
        <f t="shared" si="7"/>
        <v>1</v>
      </c>
      <c r="BX12" s="36">
        <f t="shared" si="26"/>
        <v>0</v>
      </c>
      <c r="BY12" s="72">
        <f t="shared" si="8"/>
        <v>0</v>
      </c>
      <c r="BZ12" s="80">
        <f t="shared" si="27"/>
        <v>21</v>
      </c>
      <c r="CA12" s="81">
        <f t="shared" si="28"/>
        <v>18</v>
      </c>
      <c r="CB12" s="82">
        <f t="shared" si="9"/>
        <v>0.8571428571428571</v>
      </c>
      <c r="CC12" s="81">
        <f t="shared" si="29"/>
        <v>3</v>
      </c>
      <c r="CD12" s="33">
        <f t="shared" si="10"/>
        <v>0.14285714285714285</v>
      </c>
    </row>
    <row r="13" spans="1:82" s="6" customFormat="1" ht="12.75">
      <c r="A13" s="22" t="s">
        <v>18</v>
      </c>
      <c r="B13" s="2" t="s">
        <v>19</v>
      </c>
      <c r="C13" s="22">
        <f t="shared" si="11"/>
        <v>9</v>
      </c>
      <c r="D13" s="2">
        <v>9</v>
      </c>
      <c r="E13" s="3">
        <f t="shared" si="12"/>
        <v>1</v>
      </c>
      <c r="F13" s="2"/>
      <c r="G13" s="23">
        <f t="shared" si="13"/>
        <v>0</v>
      </c>
      <c r="H13" s="24">
        <f t="shared" si="14"/>
        <v>8</v>
      </c>
      <c r="I13" s="2">
        <v>8</v>
      </c>
      <c r="J13" s="3">
        <f t="shared" si="15"/>
        <v>1</v>
      </c>
      <c r="K13" s="2"/>
      <c r="L13" s="23">
        <f t="shared" si="16"/>
        <v>0</v>
      </c>
      <c r="M13" s="24">
        <f>N13+P13</f>
        <v>8</v>
      </c>
      <c r="N13" s="2">
        <v>6</v>
      </c>
      <c r="O13" s="3">
        <f>N13/M13</f>
        <v>0.75</v>
      </c>
      <c r="P13" s="2">
        <v>2</v>
      </c>
      <c r="Q13" s="23">
        <f>P13/M13</f>
        <v>0.25</v>
      </c>
      <c r="R13" s="22">
        <f>S13+U13</f>
        <v>6</v>
      </c>
      <c r="S13" s="2">
        <v>5</v>
      </c>
      <c r="T13" s="3">
        <f>S13/R13</f>
        <v>0.8333333333333334</v>
      </c>
      <c r="U13" s="2">
        <v>1</v>
      </c>
      <c r="V13" s="23">
        <f>U13/R13</f>
        <v>0.16666666666666666</v>
      </c>
      <c r="W13" s="22">
        <f>X13+Z13</f>
        <v>11</v>
      </c>
      <c r="X13" s="2">
        <v>5</v>
      </c>
      <c r="Y13" s="3">
        <f>X13/W13</f>
        <v>0.45454545454545453</v>
      </c>
      <c r="Z13" s="2">
        <v>6</v>
      </c>
      <c r="AA13" s="23">
        <f>Z13/W13</f>
        <v>0.5454545454545454</v>
      </c>
      <c r="AB13" s="22">
        <v>15</v>
      </c>
      <c r="AC13" s="2">
        <v>14</v>
      </c>
      <c r="AD13" s="3">
        <f>AC13/AB13</f>
        <v>0.9333333333333333</v>
      </c>
      <c r="AE13" s="2">
        <v>1</v>
      </c>
      <c r="AF13" s="23">
        <f>AE13/AB13</f>
        <v>0.06666666666666667</v>
      </c>
      <c r="AG13" s="22">
        <v>17</v>
      </c>
      <c r="AH13" s="2">
        <v>12</v>
      </c>
      <c r="AI13" s="3">
        <f t="shared" si="0"/>
        <v>0.7058823529411765</v>
      </c>
      <c r="AJ13" s="2">
        <v>5</v>
      </c>
      <c r="AK13" s="23">
        <f>AJ13/AG13</f>
        <v>0.29411764705882354</v>
      </c>
      <c r="AL13" s="22">
        <v>11</v>
      </c>
      <c r="AM13" s="2">
        <v>7</v>
      </c>
      <c r="AN13" s="3">
        <f t="shared" si="1"/>
        <v>0.6363636363636364</v>
      </c>
      <c r="AO13" s="2">
        <f t="shared" si="2"/>
        <v>4</v>
      </c>
      <c r="AP13" s="23">
        <f t="shared" si="3"/>
        <v>0.36363636363636365</v>
      </c>
      <c r="AQ13" s="22">
        <v>19</v>
      </c>
      <c r="AR13" s="2">
        <v>14</v>
      </c>
      <c r="AS13" s="3">
        <f t="shared" si="4"/>
        <v>0.7368421052631579</v>
      </c>
      <c r="AT13" s="2">
        <f t="shared" si="17"/>
        <v>5</v>
      </c>
      <c r="AU13" s="23">
        <f t="shared" si="18"/>
        <v>0.2631578947368421</v>
      </c>
      <c r="AV13" s="22">
        <v>9</v>
      </c>
      <c r="AW13" s="2">
        <v>8</v>
      </c>
      <c r="AX13" s="3">
        <f t="shared" si="19"/>
        <v>0.8888888888888888</v>
      </c>
      <c r="AY13" s="2">
        <f t="shared" si="20"/>
        <v>1</v>
      </c>
      <c r="AZ13" s="23">
        <f t="shared" si="21"/>
        <v>0.1111111111111111</v>
      </c>
      <c r="BA13" s="22">
        <v>9</v>
      </c>
      <c r="BB13" s="2">
        <v>6</v>
      </c>
      <c r="BC13" s="3">
        <f t="shared" si="22"/>
        <v>0.6666666666666666</v>
      </c>
      <c r="BD13" s="2">
        <f t="shared" si="23"/>
        <v>3</v>
      </c>
      <c r="BE13" s="23">
        <f t="shared" si="24"/>
        <v>0.3333333333333333</v>
      </c>
      <c r="BF13" s="22">
        <v>7</v>
      </c>
      <c r="BG13" s="2">
        <v>7</v>
      </c>
      <c r="BH13" s="3">
        <f>BG13/BF13</f>
        <v>1</v>
      </c>
      <c r="BI13" s="2">
        <f>BF13-BG13</f>
        <v>0</v>
      </c>
      <c r="BJ13" s="23">
        <f>BI13/BF13</f>
        <v>0</v>
      </c>
      <c r="BK13" s="22">
        <v>5</v>
      </c>
      <c r="BL13" s="2">
        <v>4</v>
      </c>
      <c r="BM13" s="3">
        <f>BL13/BK13</f>
        <v>0.8</v>
      </c>
      <c r="BN13" s="90">
        <f>BK13-BL13</f>
        <v>1</v>
      </c>
      <c r="BO13" s="93">
        <f>BN13/BK13</f>
        <v>0.2</v>
      </c>
      <c r="BP13" s="22">
        <v>6</v>
      </c>
      <c r="BQ13" s="2">
        <v>5</v>
      </c>
      <c r="BR13" s="3">
        <f t="shared" si="5"/>
        <v>0.8333333333333334</v>
      </c>
      <c r="BS13" s="90">
        <f t="shared" si="25"/>
        <v>1</v>
      </c>
      <c r="BT13" s="93">
        <f t="shared" si="6"/>
        <v>0.16666666666666666</v>
      </c>
      <c r="BU13" s="22">
        <v>5</v>
      </c>
      <c r="BV13" s="2">
        <v>5</v>
      </c>
      <c r="BW13" s="3">
        <f t="shared" si="7"/>
        <v>1</v>
      </c>
      <c r="BX13" s="90">
        <f t="shared" si="26"/>
        <v>0</v>
      </c>
      <c r="BY13" s="93">
        <f t="shared" si="8"/>
        <v>0</v>
      </c>
      <c r="BZ13" s="80">
        <f t="shared" si="27"/>
        <v>103</v>
      </c>
      <c r="CA13" s="81">
        <f t="shared" si="28"/>
        <v>82</v>
      </c>
      <c r="CB13" s="82">
        <f t="shared" si="9"/>
        <v>0.7961165048543689</v>
      </c>
      <c r="CC13" s="81">
        <f t="shared" si="29"/>
        <v>21</v>
      </c>
      <c r="CD13" s="33">
        <f t="shared" si="10"/>
        <v>0.20388349514563106</v>
      </c>
    </row>
    <row r="14" spans="1:82" s="74" customFormat="1" ht="12.75">
      <c r="A14" s="71" t="s">
        <v>20</v>
      </c>
      <c r="B14" s="36" t="s">
        <v>21</v>
      </c>
      <c r="C14" s="71">
        <f t="shared" si="11"/>
        <v>57</v>
      </c>
      <c r="D14" s="36">
        <v>49</v>
      </c>
      <c r="E14" s="35">
        <f t="shared" si="12"/>
        <v>0.8596491228070176</v>
      </c>
      <c r="F14" s="36">
        <v>8</v>
      </c>
      <c r="G14" s="72">
        <f t="shared" si="13"/>
        <v>0.14035087719298245</v>
      </c>
      <c r="H14" s="73">
        <f t="shared" si="14"/>
        <v>52</v>
      </c>
      <c r="I14" s="36">
        <v>38</v>
      </c>
      <c r="J14" s="35">
        <f t="shared" si="15"/>
        <v>0.7307692307692307</v>
      </c>
      <c r="K14" s="36">
        <v>14</v>
      </c>
      <c r="L14" s="72">
        <f t="shared" si="16"/>
        <v>0.2692307692307692</v>
      </c>
      <c r="M14" s="73">
        <f>N14+P14</f>
        <v>48</v>
      </c>
      <c r="N14" s="36">
        <v>38</v>
      </c>
      <c r="O14" s="35">
        <f>N14/M14</f>
        <v>0.7916666666666666</v>
      </c>
      <c r="P14" s="36">
        <v>10</v>
      </c>
      <c r="Q14" s="72">
        <f>P14/M14</f>
        <v>0.20833333333333334</v>
      </c>
      <c r="R14" s="71">
        <f>S14+U14</f>
        <v>38</v>
      </c>
      <c r="S14" s="36">
        <v>31</v>
      </c>
      <c r="T14" s="35">
        <f>S14/R14</f>
        <v>0.8157894736842105</v>
      </c>
      <c r="U14" s="36">
        <v>7</v>
      </c>
      <c r="V14" s="72">
        <f>U14/R14</f>
        <v>0.18421052631578946</v>
      </c>
      <c r="W14" s="71">
        <f>X14+Z14</f>
        <v>51</v>
      </c>
      <c r="X14" s="36">
        <v>41</v>
      </c>
      <c r="Y14" s="35">
        <f>X14/W14</f>
        <v>0.803921568627451</v>
      </c>
      <c r="Z14" s="36">
        <v>10</v>
      </c>
      <c r="AA14" s="72">
        <f>Z14/W14</f>
        <v>0.19607843137254902</v>
      </c>
      <c r="AB14" s="71">
        <v>42</v>
      </c>
      <c r="AC14" s="36">
        <v>37</v>
      </c>
      <c r="AD14" s="35">
        <f>AC14/AB14</f>
        <v>0.8809523809523809</v>
      </c>
      <c r="AE14" s="36">
        <v>5</v>
      </c>
      <c r="AF14" s="72">
        <f>AE14/AB14</f>
        <v>0.11904761904761904</v>
      </c>
      <c r="AG14" s="71">
        <v>28</v>
      </c>
      <c r="AH14" s="36">
        <v>23</v>
      </c>
      <c r="AI14" s="35">
        <f t="shared" si="0"/>
        <v>0.8214285714285714</v>
      </c>
      <c r="AJ14" s="36">
        <v>5</v>
      </c>
      <c r="AK14" s="72">
        <f>AJ14/AG14</f>
        <v>0.17857142857142858</v>
      </c>
      <c r="AL14" s="71">
        <v>21</v>
      </c>
      <c r="AM14" s="36">
        <v>18</v>
      </c>
      <c r="AN14" s="35">
        <f t="shared" si="1"/>
        <v>0.8571428571428571</v>
      </c>
      <c r="AO14" s="36">
        <f t="shared" si="2"/>
        <v>3</v>
      </c>
      <c r="AP14" s="72">
        <f t="shared" si="3"/>
        <v>0.14285714285714285</v>
      </c>
      <c r="AQ14" s="71">
        <v>37</v>
      </c>
      <c r="AR14" s="36">
        <v>32</v>
      </c>
      <c r="AS14" s="35">
        <f t="shared" si="4"/>
        <v>0.8648648648648649</v>
      </c>
      <c r="AT14" s="36">
        <f t="shared" si="17"/>
        <v>5</v>
      </c>
      <c r="AU14" s="72">
        <f t="shared" si="18"/>
        <v>0.13513513513513514</v>
      </c>
      <c r="AV14" s="71">
        <v>31</v>
      </c>
      <c r="AW14" s="36">
        <v>22</v>
      </c>
      <c r="AX14" s="35">
        <f t="shared" si="19"/>
        <v>0.7096774193548387</v>
      </c>
      <c r="AY14" s="36">
        <f t="shared" si="20"/>
        <v>9</v>
      </c>
      <c r="AZ14" s="72">
        <f t="shared" si="21"/>
        <v>0.2903225806451613</v>
      </c>
      <c r="BA14" s="71">
        <v>28</v>
      </c>
      <c r="BB14" s="36">
        <v>23</v>
      </c>
      <c r="BC14" s="35">
        <f t="shared" si="22"/>
        <v>0.8214285714285714</v>
      </c>
      <c r="BD14" s="36">
        <f t="shared" si="23"/>
        <v>5</v>
      </c>
      <c r="BE14" s="72">
        <f t="shared" si="24"/>
        <v>0.17857142857142858</v>
      </c>
      <c r="BF14" s="71">
        <v>32</v>
      </c>
      <c r="BG14" s="36">
        <v>29</v>
      </c>
      <c r="BH14" s="35">
        <f>BG14/BF14</f>
        <v>0.90625</v>
      </c>
      <c r="BI14" s="36">
        <f>BF14-BG14</f>
        <v>3</v>
      </c>
      <c r="BJ14" s="72">
        <f>BI14/BF14</f>
        <v>0.09375</v>
      </c>
      <c r="BK14" s="71">
        <v>30</v>
      </c>
      <c r="BL14" s="36">
        <v>29</v>
      </c>
      <c r="BM14" s="35">
        <f>BL14/BK14</f>
        <v>0.9666666666666667</v>
      </c>
      <c r="BN14" s="36">
        <f>BK14-BL14</f>
        <v>1</v>
      </c>
      <c r="BO14" s="72">
        <f>BN14/BK14</f>
        <v>0.03333333333333333</v>
      </c>
      <c r="BP14" s="71">
        <v>41</v>
      </c>
      <c r="BQ14" s="36">
        <v>31</v>
      </c>
      <c r="BR14" s="35">
        <f t="shared" si="5"/>
        <v>0.7560975609756098</v>
      </c>
      <c r="BS14" s="36">
        <f t="shared" si="25"/>
        <v>10</v>
      </c>
      <c r="BT14" s="72">
        <f t="shared" si="6"/>
        <v>0.24390243902439024</v>
      </c>
      <c r="BU14" s="71">
        <v>33</v>
      </c>
      <c r="BV14" s="36">
        <v>27</v>
      </c>
      <c r="BW14" s="35">
        <f t="shared" si="7"/>
        <v>0.8181818181818182</v>
      </c>
      <c r="BX14" s="36">
        <f t="shared" si="26"/>
        <v>6</v>
      </c>
      <c r="BY14" s="72">
        <f t="shared" si="8"/>
        <v>0.18181818181818182</v>
      </c>
      <c r="BZ14" s="80">
        <f t="shared" si="27"/>
        <v>323</v>
      </c>
      <c r="CA14" s="81">
        <f t="shared" si="28"/>
        <v>271</v>
      </c>
      <c r="CB14" s="82">
        <f t="shared" si="9"/>
        <v>0.8390092879256966</v>
      </c>
      <c r="CC14" s="81">
        <f t="shared" si="29"/>
        <v>52</v>
      </c>
      <c r="CD14" s="33">
        <f t="shared" si="10"/>
        <v>0.1609907120743034</v>
      </c>
    </row>
    <row r="15" spans="1:82" s="6" customFormat="1" ht="13.5" customHeight="1" thickBot="1">
      <c r="A15" s="22" t="s">
        <v>22</v>
      </c>
      <c r="B15" s="2" t="s">
        <v>23</v>
      </c>
      <c r="C15" s="22">
        <f t="shared" si="11"/>
        <v>7</v>
      </c>
      <c r="D15" s="2">
        <v>7</v>
      </c>
      <c r="E15" s="3">
        <f t="shared" si="12"/>
        <v>1</v>
      </c>
      <c r="F15" s="2"/>
      <c r="G15" s="23">
        <f t="shared" si="13"/>
        <v>0</v>
      </c>
      <c r="H15" s="24">
        <f t="shared" si="14"/>
        <v>3</v>
      </c>
      <c r="I15" s="2">
        <v>3</v>
      </c>
      <c r="J15" s="3">
        <f t="shared" si="15"/>
        <v>1</v>
      </c>
      <c r="K15" s="2"/>
      <c r="L15" s="23">
        <f t="shared" si="16"/>
        <v>0</v>
      </c>
      <c r="M15" s="24">
        <f>N15+P15</f>
        <v>10</v>
      </c>
      <c r="N15" s="2">
        <v>9</v>
      </c>
      <c r="O15" s="3">
        <f>N15/M15</f>
        <v>0.9</v>
      </c>
      <c r="P15" s="2">
        <v>1</v>
      </c>
      <c r="Q15" s="23">
        <f>P15/M15</f>
        <v>0.1</v>
      </c>
      <c r="R15" s="22">
        <f>S15+U15</f>
        <v>10</v>
      </c>
      <c r="S15" s="2">
        <v>7</v>
      </c>
      <c r="T15" s="3">
        <f>S15/R15</f>
        <v>0.7</v>
      </c>
      <c r="U15" s="2">
        <v>3</v>
      </c>
      <c r="V15" s="23">
        <f>U15/R15</f>
        <v>0.3</v>
      </c>
      <c r="W15" s="22">
        <f>X15+Z15</f>
        <v>2</v>
      </c>
      <c r="X15" s="2">
        <v>2</v>
      </c>
      <c r="Y15" s="3">
        <f>X15/W15</f>
        <v>1</v>
      </c>
      <c r="Z15" s="2"/>
      <c r="AA15" s="23"/>
      <c r="AB15" s="22">
        <v>10</v>
      </c>
      <c r="AC15" s="2">
        <v>7</v>
      </c>
      <c r="AD15" s="3">
        <f>AC15/AB15</f>
        <v>0.7</v>
      </c>
      <c r="AE15" s="2">
        <v>3</v>
      </c>
      <c r="AF15" s="23">
        <f>AE15/AB15</f>
        <v>0.3</v>
      </c>
      <c r="AG15" s="22">
        <v>20</v>
      </c>
      <c r="AH15" s="2">
        <v>15</v>
      </c>
      <c r="AI15" s="3">
        <f t="shared" si="0"/>
        <v>0.75</v>
      </c>
      <c r="AJ15" s="2">
        <v>5</v>
      </c>
      <c r="AK15" s="23">
        <f>AJ15/AG15</f>
        <v>0.25</v>
      </c>
      <c r="AL15" s="22">
        <v>26</v>
      </c>
      <c r="AM15" s="2">
        <v>18</v>
      </c>
      <c r="AN15" s="3">
        <f t="shared" si="1"/>
        <v>0.6923076923076923</v>
      </c>
      <c r="AO15" s="2">
        <f t="shared" si="2"/>
        <v>8</v>
      </c>
      <c r="AP15" s="23">
        <f t="shared" si="3"/>
        <v>0.3076923076923077</v>
      </c>
      <c r="AQ15" s="22">
        <v>21</v>
      </c>
      <c r="AR15" s="2">
        <v>19</v>
      </c>
      <c r="AS15" s="3">
        <f t="shared" si="4"/>
        <v>0.9047619047619048</v>
      </c>
      <c r="AT15" s="2">
        <f t="shared" si="17"/>
        <v>2</v>
      </c>
      <c r="AU15" s="23">
        <f t="shared" si="18"/>
        <v>0.09523809523809523</v>
      </c>
      <c r="AV15" s="22">
        <v>20</v>
      </c>
      <c r="AW15" s="2">
        <v>15</v>
      </c>
      <c r="AX15" s="3">
        <f t="shared" si="19"/>
        <v>0.75</v>
      </c>
      <c r="AY15" s="2">
        <f t="shared" si="20"/>
        <v>5</v>
      </c>
      <c r="AZ15" s="23">
        <f t="shared" si="21"/>
        <v>0.25</v>
      </c>
      <c r="BA15" s="22">
        <v>13</v>
      </c>
      <c r="BB15" s="2">
        <v>10</v>
      </c>
      <c r="BC15" s="3">
        <f t="shared" si="22"/>
        <v>0.7692307692307693</v>
      </c>
      <c r="BD15" s="2">
        <f t="shared" si="23"/>
        <v>3</v>
      </c>
      <c r="BE15" s="23">
        <f t="shared" si="24"/>
        <v>0.23076923076923078</v>
      </c>
      <c r="BF15" s="22">
        <v>7</v>
      </c>
      <c r="BG15" s="2">
        <v>6</v>
      </c>
      <c r="BH15" s="3">
        <f>BG15/BF15</f>
        <v>0.8571428571428571</v>
      </c>
      <c r="BI15" s="2">
        <f>BF15-BG15</f>
        <v>1</v>
      </c>
      <c r="BJ15" s="23">
        <f>BI15/BF15</f>
        <v>0.14285714285714285</v>
      </c>
      <c r="BK15" s="22">
        <v>6</v>
      </c>
      <c r="BL15" s="2">
        <v>5</v>
      </c>
      <c r="BM15" s="3">
        <f>BL15/BK15</f>
        <v>0.8333333333333334</v>
      </c>
      <c r="BN15" s="2">
        <f>BK15-BL15</f>
        <v>1</v>
      </c>
      <c r="BO15" s="23">
        <f>BN15/BK15</f>
        <v>0.16666666666666666</v>
      </c>
      <c r="BP15" s="22"/>
      <c r="BQ15" s="2"/>
      <c r="BR15" s="3"/>
      <c r="BS15" s="2"/>
      <c r="BT15" s="23"/>
      <c r="BU15" s="22"/>
      <c r="BV15" s="2"/>
      <c r="BW15" s="3"/>
      <c r="BX15" s="2"/>
      <c r="BY15" s="23"/>
      <c r="BZ15" s="80">
        <f t="shared" si="27"/>
        <v>123</v>
      </c>
      <c r="CA15" s="81">
        <f t="shared" si="28"/>
        <v>95</v>
      </c>
      <c r="CB15" s="82">
        <f t="shared" si="9"/>
        <v>0.7723577235772358</v>
      </c>
      <c r="CC15" s="81">
        <f>AE15+AJ15+AO15+AT15+AY15+BD15+BI15+BN15+BS15+BX15</f>
        <v>28</v>
      </c>
      <c r="CD15" s="33">
        <f t="shared" si="10"/>
        <v>0.22764227642276422</v>
      </c>
    </row>
    <row r="16" spans="1:94" s="6" customFormat="1" ht="13.5" hidden="1" thickBot="1">
      <c r="A16" s="22" t="s">
        <v>24</v>
      </c>
      <c r="B16" s="2" t="s">
        <v>25</v>
      </c>
      <c r="C16" s="22">
        <f t="shared" si="11"/>
        <v>2</v>
      </c>
      <c r="D16" s="2">
        <v>2</v>
      </c>
      <c r="E16" s="3">
        <f t="shared" si="12"/>
        <v>1</v>
      </c>
      <c r="F16" s="2"/>
      <c r="G16" s="23">
        <f t="shared" si="13"/>
        <v>0</v>
      </c>
      <c r="H16" s="24"/>
      <c r="I16" s="2"/>
      <c r="J16" s="3"/>
      <c r="K16" s="2"/>
      <c r="L16" s="23"/>
      <c r="M16" s="24"/>
      <c r="N16" s="2"/>
      <c r="O16" s="3"/>
      <c r="P16" s="2"/>
      <c r="Q16" s="23"/>
      <c r="R16" s="22"/>
      <c r="S16" s="2"/>
      <c r="T16" s="3"/>
      <c r="U16" s="2"/>
      <c r="V16" s="23"/>
      <c r="W16" s="22"/>
      <c r="X16" s="2"/>
      <c r="Y16" s="3"/>
      <c r="Z16" s="2"/>
      <c r="AA16" s="23"/>
      <c r="AB16" s="22"/>
      <c r="AC16" s="2"/>
      <c r="AD16" s="3"/>
      <c r="AE16" s="2"/>
      <c r="AF16" s="23"/>
      <c r="AG16" s="22"/>
      <c r="AH16" s="2"/>
      <c r="AI16" s="3"/>
      <c r="AJ16" s="2"/>
      <c r="AK16" s="23"/>
      <c r="AL16" s="22"/>
      <c r="AM16" s="2"/>
      <c r="AN16" s="3"/>
      <c r="AO16" s="2"/>
      <c r="AP16" s="23"/>
      <c r="AQ16" s="22"/>
      <c r="AR16" s="2"/>
      <c r="AS16" s="3"/>
      <c r="AT16" s="2"/>
      <c r="AU16" s="23"/>
      <c r="AV16" s="22"/>
      <c r="AW16" s="2"/>
      <c r="AX16" s="3"/>
      <c r="AY16" s="2"/>
      <c r="AZ16" s="23"/>
      <c r="BA16" s="22"/>
      <c r="BB16" s="2"/>
      <c r="BC16" s="3"/>
      <c r="BD16" s="2"/>
      <c r="BE16" s="23"/>
      <c r="BF16" s="22"/>
      <c r="BG16" s="2"/>
      <c r="BH16" s="3"/>
      <c r="BI16" s="2"/>
      <c r="BJ16" s="23"/>
      <c r="BK16" s="22"/>
      <c r="BL16" s="2"/>
      <c r="BM16" s="3"/>
      <c r="BN16" s="2"/>
      <c r="BO16" s="23"/>
      <c r="BP16" s="22"/>
      <c r="BQ16" s="2"/>
      <c r="BR16" s="3"/>
      <c r="BS16" s="2"/>
      <c r="BT16" s="23"/>
      <c r="BU16" s="22"/>
      <c r="BV16" s="2"/>
      <c r="BW16" s="3"/>
      <c r="BX16" s="2"/>
      <c r="BY16" s="23"/>
      <c r="BZ16" s="80">
        <f t="shared" si="27"/>
        <v>0</v>
      </c>
      <c r="CA16" s="81">
        <f t="shared" si="28"/>
        <v>0</v>
      </c>
      <c r="CB16" s="83"/>
      <c r="CC16" s="81">
        <f t="shared" si="29"/>
        <v>0</v>
      </c>
      <c r="CD16" s="84">
        <f>Q16+V16+AA16+AF16+AP16+AU16+AK16+AZ16+BE16+L16</f>
        <v>0</v>
      </c>
      <c r="CE16"/>
      <c r="CF16"/>
      <c r="CG16"/>
      <c r="CH16"/>
      <c r="CI16"/>
      <c r="CJ16"/>
      <c r="CK16"/>
      <c r="CL16"/>
      <c r="CM16"/>
      <c r="CN16"/>
      <c r="CO16"/>
      <c r="CP16"/>
    </row>
    <row r="17" spans="1:94" s="34" customFormat="1" ht="13.5" hidden="1" thickBot="1">
      <c r="A17" s="10" t="s">
        <v>26</v>
      </c>
      <c r="B17" s="27" t="s">
        <v>27</v>
      </c>
      <c r="C17" s="10">
        <f t="shared" si="11"/>
        <v>1</v>
      </c>
      <c r="D17" s="27">
        <v>1</v>
      </c>
      <c r="E17" s="28">
        <f t="shared" si="12"/>
        <v>1</v>
      </c>
      <c r="F17" s="27"/>
      <c r="G17" s="29">
        <f t="shared" si="13"/>
        <v>0</v>
      </c>
      <c r="H17" s="30"/>
      <c r="I17" s="27"/>
      <c r="J17" s="28"/>
      <c r="K17" s="27"/>
      <c r="L17" s="29"/>
      <c r="M17" s="30"/>
      <c r="N17" s="27"/>
      <c r="O17" s="28"/>
      <c r="P17" s="27"/>
      <c r="Q17" s="29"/>
      <c r="R17" s="10"/>
      <c r="S17" s="27"/>
      <c r="T17" s="28"/>
      <c r="U17" s="27"/>
      <c r="V17" s="29"/>
      <c r="W17" s="10"/>
      <c r="X17" s="27"/>
      <c r="Y17" s="28"/>
      <c r="Z17" s="27"/>
      <c r="AA17" s="29"/>
      <c r="AB17" s="10"/>
      <c r="AC17" s="27"/>
      <c r="AD17" s="28"/>
      <c r="AE17" s="27"/>
      <c r="AF17" s="29"/>
      <c r="AG17" s="10"/>
      <c r="AH17" s="27"/>
      <c r="AI17" s="28"/>
      <c r="AJ17" s="27"/>
      <c r="AK17" s="29"/>
      <c r="AL17" s="10"/>
      <c r="AM17" s="27"/>
      <c r="AN17" s="28"/>
      <c r="AO17" s="27"/>
      <c r="AP17" s="29"/>
      <c r="AQ17" s="10"/>
      <c r="AR17" s="27"/>
      <c r="AS17" s="28"/>
      <c r="AT17" s="27"/>
      <c r="AU17" s="29"/>
      <c r="AV17" s="10"/>
      <c r="AW17" s="27"/>
      <c r="AX17" s="28"/>
      <c r="AY17" s="27"/>
      <c r="AZ17" s="29"/>
      <c r="BA17" s="10"/>
      <c r="BB17" s="27"/>
      <c r="BC17" s="28"/>
      <c r="BD17" s="27"/>
      <c r="BE17" s="29"/>
      <c r="BF17" s="10"/>
      <c r="BG17" s="27"/>
      <c r="BH17" s="28"/>
      <c r="BI17" s="27"/>
      <c r="BJ17" s="29"/>
      <c r="BK17" s="10"/>
      <c r="BL17" s="27"/>
      <c r="BM17" s="28"/>
      <c r="BN17" s="27"/>
      <c r="BO17" s="29"/>
      <c r="BP17" s="10"/>
      <c r="BQ17" s="27"/>
      <c r="BR17" s="28"/>
      <c r="BS17" s="27"/>
      <c r="BT17" s="29"/>
      <c r="BU17" s="10"/>
      <c r="BV17" s="27"/>
      <c r="BW17" s="28"/>
      <c r="BX17" s="27"/>
      <c r="BY17" s="29"/>
      <c r="BZ17" s="80">
        <f t="shared" si="27"/>
        <v>0</v>
      </c>
      <c r="CA17" s="81">
        <f t="shared" si="28"/>
        <v>0</v>
      </c>
      <c r="CB17" s="83"/>
      <c r="CC17" s="81">
        <f t="shared" si="29"/>
        <v>0</v>
      </c>
      <c r="CD17" s="33"/>
      <c r="CE17"/>
      <c r="CF17"/>
      <c r="CG17"/>
      <c r="CH17"/>
      <c r="CI17"/>
      <c r="CJ17"/>
      <c r="CK17"/>
      <c r="CL17"/>
      <c r="CM17"/>
      <c r="CN17"/>
      <c r="CO17"/>
      <c r="CP17"/>
    </row>
    <row r="18" spans="1:94" s="6" customFormat="1" ht="13.5" hidden="1" thickBot="1">
      <c r="A18" s="22" t="s">
        <v>28</v>
      </c>
      <c r="B18" s="2" t="s">
        <v>29</v>
      </c>
      <c r="C18" s="22"/>
      <c r="D18" s="2"/>
      <c r="E18" s="3"/>
      <c r="F18" s="2"/>
      <c r="G18" s="23"/>
      <c r="H18" s="24">
        <f t="shared" si="14"/>
        <v>1</v>
      </c>
      <c r="I18" s="2">
        <v>1</v>
      </c>
      <c r="J18" s="3">
        <f t="shared" si="15"/>
        <v>1</v>
      </c>
      <c r="K18" s="2"/>
      <c r="L18" s="23">
        <f t="shared" si="16"/>
        <v>0</v>
      </c>
      <c r="M18" s="24"/>
      <c r="N18" s="2"/>
      <c r="O18" s="3"/>
      <c r="P18" s="2"/>
      <c r="Q18" s="23"/>
      <c r="R18" s="22"/>
      <c r="S18" s="2"/>
      <c r="T18" s="3"/>
      <c r="U18" s="2"/>
      <c r="V18" s="23"/>
      <c r="W18" s="22"/>
      <c r="X18" s="2"/>
      <c r="Y18" s="3"/>
      <c r="Z18" s="2"/>
      <c r="AA18" s="23"/>
      <c r="AB18" s="22"/>
      <c r="AC18" s="2"/>
      <c r="AD18" s="3"/>
      <c r="AE18" s="2"/>
      <c r="AF18" s="23"/>
      <c r="AG18" s="22"/>
      <c r="AH18" s="2"/>
      <c r="AI18" s="3"/>
      <c r="AJ18" s="2"/>
      <c r="AK18" s="23"/>
      <c r="AL18" s="22"/>
      <c r="AM18" s="2"/>
      <c r="AN18" s="3"/>
      <c r="AO18" s="2"/>
      <c r="AP18" s="23"/>
      <c r="AQ18" s="22"/>
      <c r="AR18" s="2"/>
      <c r="AS18" s="3"/>
      <c r="AT18" s="2"/>
      <c r="AU18" s="23"/>
      <c r="AV18" s="22"/>
      <c r="AW18" s="2"/>
      <c r="AX18" s="3"/>
      <c r="AY18" s="2"/>
      <c r="AZ18" s="23"/>
      <c r="BA18" s="22"/>
      <c r="BB18" s="2"/>
      <c r="BC18" s="3"/>
      <c r="BD18" s="2"/>
      <c r="BE18" s="23"/>
      <c r="BF18" s="22"/>
      <c r="BG18" s="2"/>
      <c r="BH18" s="3"/>
      <c r="BI18" s="2"/>
      <c r="BJ18" s="23"/>
      <c r="BK18" s="22"/>
      <c r="BL18" s="2"/>
      <c r="BM18" s="3"/>
      <c r="BN18" s="2"/>
      <c r="BO18" s="23"/>
      <c r="BP18" s="22"/>
      <c r="BQ18" s="2"/>
      <c r="BR18" s="3"/>
      <c r="BS18" s="2"/>
      <c r="BT18" s="23"/>
      <c r="BU18" s="22"/>
      <c r="BV18" s="2"/>
      <c r="BW18" s="3"/>
      <c r="BX18" s="2"/>
      <c r="BY18" s="23"/>
      <c r="BZ18" s="80">
        <f t="shared" si="27"/>
        <v>0</v>
      </c>
      <c r="CA18" s="81">
        <f t="shared" si="28"/>
        <v>0</v>
      </c>
      <c r="CB18" s="83" t="e">
        <f>BZ18/CA18</f>
        <v>#DIV/0!</v>
      </c>
      <c r="CC18" s="81">
        <f t="shared" si="29"/>
        <v>0</v>
      </c>
      <c r="CD18" s="33"/>
      <c r="CE18"/>
      <c r="CF18"/>
      <c r="CG18"/>
      <c r="CH18"/>
      <c r="CI18"/>
      <c r="CJ18"/>
      <c r="CK18"/>
      <c r="CL18"/>
      <c r="CM18"/>
      <c r="CN18"/>
      <c r="CO18"/>
      <c r="CP18"/>
    </row>
    <row r="19" spans="1:94" s="45" customFormat="1" ht="13.5" thickBot="1">
      <c r="A19" s="38" t="s">
        <v>0</v>
      </c>
      <c r="B19" s="39"/>
      <c r="C19" s="38">
        <f>SUM(C9:C18)</f>
        <v>91</v>
      </c>
      <c r="D19" s="39">
        <f>SUM(D9:D18)</f>
        <v>83</v>
      </c>
      <c r="E19" s="40">
        <f>D19/C19</f>
        <v>0.9120879120879121</v>
      </c>
      <c r="F19" s="39">
        <f>SUM(F9:F18)</f>
        <v>8</v>
      </c>
      <c r="G19" s="41">
        <f>F19/C19</f>
        <v>0.08791208791208792</v>
      </c>
      <c r="H19" s="42">
        <f>SUM(H7:H18)</f>
        <v>87</v>
      </c>
      <c r="I19" s="39">
        <f>SUM(I9:I18)</f>
        <v>67</v>
      </c>
      <c r="J19" s="40">
        <f>I19/H19</f>
        <v>0.7701149425287356</v>
      </c>
      <c r="K19" s="39">
        <f>SUM(K9:K18)</f>
        <v>20</v>
      </c>
      <c r="L19" s="41">
        <f>K19/H19</f>
        <v>0.22988505747126436</v>
      </c>
      <c r="M19" s="42">
        <f>SUM(M7:M15)</f>
        <v>84</v>
      </c>
      <c r="N19" s="39">
        <f>SUM(N9:N18)</f>
        <v>68</v>
      </c>
      <c r="O19" s="40">
        <f>N19/M19</f>
        <v>0.8095238095238095</v>
      </c>
      <c r="P19" s="39">
        <f>SUM(P9:P18)</f>
        <v>16</v>
      </c>
      <c r="Q19" s="41">
        <f>P19/M19</f>
        <v>0.19047619047619047</v>
      </c>
      <c r="R19" s="38">
        <f>SUM(R7:R15)</f>
        <v>71</v>
      </c>
      <c r="S19" s="39">
        <f>SUM(S7:S18)</f>
        <v>56</v>
      </c>
      <c r="T19" s="40">
        <f>S19/R19</f>
        <v>0.7887323943661971</v>
      </c>
      <c r="U19" s="39">
        <f>SUM(U9:U18)</f>
        <v>15</v>
      </c>
      <c r="V19" s="41">
        <f>U19/R19</f>
        <v>0.2112676056338028</v>
      </c>
      <c r="W19" s="38">
        <f>SUM(W7:W18)</f>
        <v>82</v>
      </c>
      <c r="X19" s="39">
        <f>SUM(X9:X18)</f>
        <v>63</v>
      </c>
      <c r="Y19" s="40">
        <f>X19/W19</f>
        <v>0.7682926829268293</v>
      </c>
      <c r="Z19" s="39">
        <f>SUM(Z9:Z18)</f>
        <v>19</v>
      </c>
      <c r="AA19" s="41">
        <f>Z19/W19</f>
        <v>0.23170731707317074</v>
      </c>
      <c r="AB19" s="38">
        <f>SUM(AB7:AB15)</f>
        <v>90</v>
      </c>
      <c r="AC19" s="39">
        <f>SUM(AC8:AC18)</f>
        <v>75</v>
      </c>
      <c r="AD19" s="40">
        <f>AC19/AB19</f>
        <v>0.8333333333333334</v>
      </c>
      <c r="AE19" s="39">
        <f>SUM(AE8:AE18)</f>
        <v>15</v>
      </c>
      <c r="AF19" s="41">
        <f>AE19/AB19</f>
        <v>0.16666666666666666</v>
      </c>
      <c r="AG19" s="38">
        <f>SUM(AG7:AG15)</f>
        <v>100</v>
      </c>
      <c r="AH19" s="39">
        <f>SUM(AH8:AH18)</f>
        <v>81</v>
      </c>
      <c r="AI19" s="40">
        <f>AH19/AG19</f>
        <v>0.81</v>
      </c>
      <c r="AJ19" s="39">
        <f>SUM(AJ8:AJ18)</f>
        <v>19</v>
      </c>
      <c r="AK19" s="41">
        <f>AJ19/AG19</f>
        <v>0.19</v>
      </c>
      <c r="AL19" s="38">
        <f>SUM(AL7:AL15)</f>
        <v>83</v>
      </c>
      <c r="AM19" s="39">
        <f>SUM(AM8:AM18)</f>
        <v>61</v>
      </c>
      <c r="AN19" s="40">
        <f>AM19/AL19</f>
        <v>0.7349397590361446</v>
      </c>
      <c r="AO19" s="39">
        <f>SUM(AO8:AO18)</f>
        <v>22</v>
      </c>
      <c r="AP19" s="41">
        <f>AO19/AL19</f>
        <v>0.26506024096385544</v>
      </c>
      <c r="AQ19" s="38">
        <f>SUM(AQ7:AQ15)</f>
        <v>102</v>
      </c>
      <c r="AR19" s="39">
        <f>SUM(AR8:AR18)</f>
        <v>84</v>
      </c>
      <c r="AS19" s="40">
        <f>AR19/AQ19</f>
        <v>0.8235294117647058</v>
      </c>
      <c r="AT19" s="39">
        <f>SUM(AT8:AT18)</f>
        <v>18</v>
      </c>
      <c r="AU19" s="41">
        <f>AT19/AQ19</f>
        <v>0.17647058823529413</v>
      </c>
      <c r="AV19" s="38">
        <f>SUM(AV7:AV15)</f>
        <v>88</v>
      </c>
      <c r="AW19" s="39">
        <f>SUM(AW8:AW18)</f>
        <v>68</v>
      </c>
      <c r="AX19" s="40">
        <f>AW19/AV19</f>
        <v>0.7727272727272727</v>
      </c>
      <c r="AY19" s="39">
        <f>SUM(AY8:AY18)</f>
        <v>20</v>
      </c>
      <c r="AZ19" s="41">
        <f>AY19/AV19</f>
        <v>0.22727272727272727</v>
      </c>
      <c r="BA19" s="38">
        <f>SUM(BA7:BA15)</f>
        <v>63</v>
      </c>
      <c r="BB19" s="39">
        <f>SUM(BB8:BB18)</f>
        <v>50</v>
      </c>
      <c r="BC19" s="40">
        <f>BB19/BA19</f>
        <v>0.7936507936507936</v>
      </c>
      <c r="BD19" s="39">
        <f>SUM(BD8:BD18)</f>
        <v>13</v>
      </c>
      <c r="BE19" s="41">
        <f>BD19/BA19</f>
        <v>0.20634920634920634</v>
      </c>
      <c r="BF19" s="38">
        <f>SUM(BF7:BF15)</f>
        <v>61</v>
      </c>
      <c r="BG19" s="39">
        <f>SUM(BG8:BG18)</f>
        <v>54</v>
      </c>
      <c r="BH19" s="40">
        <f>BG19/BF19</f>
        <v>0.8852459016393442</v>
      </c>
      <c r="BI19" s="39">
        <f>SUM(BI8:BI18)</f>
        <v>7</v>
      </c>
      <c r="BJ19" s="41">
        <f>BI19/BF19</f>
        <v>0.11475409836065574</v>
      </c>
      <c r="BK19" s="38">
        <f>SUM(BK7:BK15)</f>
        <v>59</v>
      </c>
      <c r="BL19" s="39">
        <f>SUM(BL8:BL18)</f>
        <v>49</v>
      </c>
      <c r="BM19" s="40">
        <f>BL19/BK19</f>
        <v>0.8305084745762712</v>
      </c>
      <c r="BN19" s="39">
        <f>SUM(BN8:BN18)</f>
        <v>10</v>
      </c>
      <c r="BO19" s="41">
        <f>BN19/BK19</f>
        <v>0.1694915254237288</v>
      </c>
      <c r="BP19" s="38">
        <f>SUM(BP7:BP15)</f>
        <v>64</v>
      </c>
      <c r="BQ19" s="39">
        <f>SUM(BQ8:BQ18)</f>
        <v>51</v>
      </c>
      <c r="BR19" s="40">
        <f>BQ19/BP19</f>
        <v>0.796875</v>
      </c>
      <c r="BS19" s="39">
        <f>SUM(BS8:BS18)</f>
        <v>13</v>
      </c>
      <c r="BT19" s="41">
        <f>BS19/BP19</f>
        <v>0.203125</v>
      </c>
      <c r="BU19" s="38">
        <f>SUM(BU7:BU15)</f>
        <v>59</v>
      </c>
      <c r="BV19" s="39">
        <f>SUM(BV8:BV18)</f>
        <v>51</v>
      </c>
      <c r="BW19" s="40">
        <f>BV19/BU19</f>
        <v>0.864406779661017</v>
      </c>
      <c r="BX19" s="39">
        <f>SUM(BX8:BX18)</f>
        <v>8</v>
      </c>
      <c r="BY19" s="41">
        <f>BX19/BU19</f>
        <v>0.13559322033898305</v>
      </c>
      <c r="BZ19" s="88">
        <f>AB19+AG19+AL19+AQ19+AV19+BA19+BF19+BK19+BP19+BU19</f>
        <v>769</v>
      </c>
      <c r="CA19" s="87">
        <f>AC19+AH19+AM19+AR19+AW19+BB19+BG19+BL19+BQ19+BV19</f>
        <v>624</v>
      </c>
      <c r="CB19" s="43">
        <f>CA19/BZ19</f>
        <v>0.811443433029909</v>
      </c>
      <c r="CC19" s="87">
        <f>AE19+AJ19+AO19+AT19+AY19+BD19+BI19+BN19+BS19+BX19</f>
        <v>145</v>
      </c>
      <c r="CD19" s="44">
        <f>CC19/BZ19</f>
        <v>0.18855656697009102</v>
      </c>
      <c r="CE19" s="77">
        <f>SUM(BZ7:BZ18)</f>
        <v>769</v>
      </c>
      <c r="CF19" s="77">
        <f>SUM(CA7:CA18)</f>
        <v>624</v>
      </c>
      <c r="CG19" s="77"/>
      <c r="CH19" s="77">
        <f>SUM(CC7:CC18)</f>
        <v>145</v>
      </c>
      <c r="CI19"/>
      <c r="CJ19"/>
      <c r="CK19"/>
      <c r="CL19"/>
      <c r="CM19"/>
      <c r="CN19"/>
      <c r="CO19"/>
      <c r="CP19"/>
    </row>
    <row r="20" spans="1:94" s="45" customFormat="1" ht="13.5" thickBot="1">
      <c r="A20" s="46"/>
      <c r="B20" s="46"/>
      <c r="C20" s="46"/>
      <c r="D20" s="46"/>
      <c r="E20" s="47"/>
      <c r="F20" s="46"/>
      <c r="G20" s="47"/>
      <c r="H20" s="46"/>
      <c r="I20" s="46"/>
      <c r="J20" s="47"/>
      <c r="K20" s="46"/>
      <c r="L20" s="47"/>
      <c r="M20" s="46"/>
      <c r="N20" s="46"/>
      <c r="O20" s="47"/>
      <c r="P20" s="46"/>
      <c r="Q20" s="47"/>
      <c r="R20" s="46"/>
      <c r="S20" s="46"/>
      <c r="T20" s="47"/>
      <c r="U20" s="46"/>
      <c r="V20" s="47"/>
      <c r="W20" s="46"/>
      <c r="X20" s="46"/>
      <c r="Y20" s="47"/>
      <c r="Z20" s="46"/>
      <c r="AA20" s="48"/>
      <c r="AB20" s="49"/>
      <c r="AC20" s="46"/>
      <c r="AD20" s="47"/>
      <c r="AE20" s="46"/>
      <c r="AF20" s="48"/>
      <c r="AG20" s="49"/>
      <c r="AH20" s="46"/>
      <c r="AI20" s="47"/>
      <c r="AJ20" s="46"/>
      <c r="AK20" s="47"/>
      <c r="AL20" s="46"/>
      <c r="AM20" s="46"/>
      <c r="AN20" s="47"/>
      <c r="AO20" s="46"/>
      <c r="AP20" s="47"/>
      <c r="AQ20" s="46"/>
      <c r="AR20" s="46"/>
      <c r="AS20" s="47"/>
      <c r="AT20" s="46"/>
      <c r="AU20" s="47"/>
      <c r="AV20" s="46"/>
      <c r="AW20" s="46"/>
      <c r="AX20" s="47"/>
      <c r="AY20" s="46"/>
      <c r="AZ20" s="47"/>
      <c r="BA20" s="46"/>
      <c r="BB20" s="46"/>
      <c r="BC20" s="47"/>
      <c r="BD20" s="46"/>
      <c r="BE20" s="47"/>
      <c r="BF20" s="46"/>
      <c r="BG20" s="46"/>
      <c r="BH20" s="47"/>
      <c r="BI20" s="46"/>
      <c r="BJ20" s="47"/>
      <c r="BK20" s="46"/>
      <c r="BL20" s="46"/>
      <c r="BM20" s="47"/>
      <c r="BN20" s="46"/>
      <c r="BO20" s="47"/>
      <c r="BP20" s="46"/>
      <c r="BQ20" s="46"/>
      <c r="BR20" s="47"/>
      <c r="BS20" s="46"/>
      <c r="BT20" s="47"/>
      <c r="BU20" s="46"/>
      <c r="BV20" s="46"/>
      <c r="BW20" s="47"/>
      <c r="BX20" s="46"/>
      <c r="BY20" s="47"/>
      <c r="BZ20" s="50"/>
      <c r="CA20" s="50"/>
      <c r="CB20" s="50"/>
      <c r="CC20" s="50"/>
      <c r="CD20" s="50"/>
      <c r="CE20"/>
      <c r="CF20"/>
      <c r="CG20"/>
      <c r="CH20"/>
      <c r="CI20"/>
      <c r="CJ20"/>
      <c r="CK20"/>
      <c r="CL20"/>
      <c r="CM20"/>
      <c r="CN20"/>
      <c r="CO20"/>
      <c r="CP20"/>
    </row>
    <row r="21" spans="1:94" s="1" customFormat="1" ht="12.75">
      <c r="A21" s="51"/>
      <c r="B21" s="52"/>
      <c r="C21" s="101">
        <v>2001</v>
      </c>
      <c r="D21" s="102"/>
      <c r="E21" s="102"/>
      <c r="F21" s="102"/>
      <c r="G21" s="103"/>
      <c r="H21" s="101">
        <v>2002</v>
      </c>
      <c r="I21" s="102"/>
      <c r="J21" s="102"/>
      <c r="K21" s="102"/>
      <c r="L21" s="103"/>
      <c r="M21" s="101">
        <v>2003</v>
      </c>
      <c r="N21" s="102"/>
      <c r="O21" s="102"/>
      <c r="P21" s="102"/>
      <c r="Q21" s="103"/>
      <c r="R21" s="101">
        <v>2004</v>
      </c>
      <c r="S21" s="102"/>
      <c r="T21" s="102"/>
      <c r="U21" s="102"/>
      <c r="V21" s="103"/>
      <c r="W21" s="101">
        <v>2005</v>
      </c>
      <c r="X21" s="102"/>
      <c r="Y21" s="102"/>
      <c r="Z21" s="102"/>
      <c r="AA21" s="103"/>
      <c r="AB21" s="101">
        <v>2006</v>
      </c>
      <c r="AC21" s="102"/>
      <c r="AD21" s="102"/>
      <c r="AE21" s="102"/>
      <c r="AF21" s="103"/>
      <c r="AG21" s="101">
        <v>2007</v>
      </c>
      <c r="AH21" s="102"/>
      <c r="AI21" s="102"/>
      <c r="AJ21" s="102"/>
      <c r="AK21" s="103"/>
      <c r="AL21" s="101">
        <v>2008</v>
      </c>
      <c r="AM21" s="102"/>
      <c r="AN21" s="102"/>
      <c r="AO21" s="102"/>
      <c r="AP21" s="103"/>
      <c r="AQ21" s="101">
        <v>2009</v>
      </c>
      <c r="AR21" s="102"/>
      <c r="AS21" s="102"/>
      <c r="AT21" s="102"/>
      <c r="AU21" s="103"/>
      <c r="AV21" s="101">
        <v>2010</v>
      </c>
      <c r="AW21" s="102"/>
      <c r="AX21" s="102"/>
      <c r="AY21" s="102"/>
      <c r="AZ21" s="103"/>
      <c r="BA21" s="101">
        <v>2011</v>
      </c>
      <c r="BB21" s="102"/>
      <c r="BC21" s="102"/>
      <c r="BD21" s="102"/>
      <c r="BE21" s="103"/>
      <c r="BF21" s="101">
        <v>2012</v>
      </c>
      <c r="BG21" s="102"/>
      <c r="BH21" s="102"/>
      <c r="BI21" s="102"/>
      <c r="BJ21" s="103"/>
      <c r="BK21" s="101">
        <v>2013</v>
      </c>
      <c r="BL21" s="102"/>
      <c r="BM21" s="102"/>
      <c r="BN21" s="102"/>
      <c r="BO21" s="103"/>
      <c r="BP21" s="101">
        <v>2014</v>
      </c>
      <c r="BQ21" s="102"/>
      <c r="BR21" s="102"/>
      <c r="BS21" s="102"/>
      <c r="BT21" s="103"/>
      <c r="BU21" s="101">
        <v>2015</v>
      </c>
      <c r="BV21" s="102"/>
      <c r="BW21" s="102"/>
      <c r="BX21" s="102"/>
      <c r="BY21" s="103"/>
      <c r="BZ21" s="106" t="s">
        <v>32</v>
      </c>
      <c r="CA21" s="107"/>
      <c r="CB21" s="107"/>
      <c r="CC21" s="107"/>
      <c r="CD21" s="108"/>
      <c r="CE21"/>
      <c r="CF21"/>
      <c r="CG21"/>
      <c r="CH21"/>
      <c r="CI21"/>
      <c r="CJ21"/>
      <c r="CK21"/>
      <c r="CL21"/>
      <c r="CM21"/>
      <c r="CN21"/>
      <c r="CO21"/>
      <c r="CP21"/>
    </row>
    <row r="22" spans="1:94" s="1" customFormat="1" ht="12.75">
      <c r="A22" s="10"/>
      <c r="B22" s="9"/>
      <c r="C22" s="8" t="s">
        <v>0</v>
      </c>
      <c r="D22" s="104" t="s">
        <v>1</v>
      </c>
      <c r="E22" s="104"/>
      <c r="F22" s="9" t="s">
        <v>2</v>
      </c>
      <c r="G22" s="11" t="s">
        <v>3</v>
      </c>
      <c r="H22" s="8" t="s">
        <v>0</v>
      </c>
      <c r="I22" s="104" t="s">
        <v>1</v>
      </c>
      <c r="J22" s="104"/>
      <c r="K22" s="9" t="s">
        <v>2</v>
      </c>
      <c r="L22" s="11" t="s">
        <v>3</v>
      </c>
      <c r="M22" s="8" t="s">
        <v>0</v>
      </c>
      <c r="N22" s="104" t="s">
        <v>1</v>
      </c>
      <c r="O22" s="104"/>
      <c r="P22" s="9" t="s">
        <v>2</v>
      </c>
      <c r="Q22" s="11" t="s">
        <v>3</v>
      </c>
      <c r="R22" s="8" t="s">
        <v>0</v>
      </c>
      <c r="S22" s="104" t="s">
        <v>1</v>
      </c>
      <c r="T22" s="104"/>
      <c r="U22" s="9" t="s">
        <v>2</v>
      </c>
      <c r="V22" s="11" t="s">
        <v>3</v>
      </c>
      <c r="W22" s="8" t="s">
        <v>0</v>
      </c>
      <c r="X22" s="104" t="s">
        <v>1</v>
      </c>
      <c r="Y22" s="104"/>
      <c r="Z22" s="9" t="s">
        <v>2</v>
      </c>
      <c r="AA22" s="11" t="s">
        <v>3</v>
      </c>
      <c r="AB22" s="8" t="s">
        <v>0</v>
      </c>
      <c r="AC22" s="104" t="s">
        <v>1</v>
      </c>
      <c r="AD22" s="104"/>
      <c r="AE22" s="9" t="s">
        <v>2</v>
      </c>
      <c r="AF22" s="11" t="s">
        <v>3</v>
      </c>
      <c r="AG22" s="8" t="s">
        <v>0</v>
      </c>
      <c r="AH22" s="104" t="s">
        <v>1</v>
      </c>
      <c r="AI22" s="104"/>
      <c r="AJ22" s="9" t="s">
        <v>2</v>
      </c>
      <c r="AK22" s="11" t="s">
        <v>3</v>
      </c>
      <c r="AL22" s="8" t="s">
        <v>0</v>
      </c>
      <c r="AM22" s="104" t="s">
        <v>1</v>
      </c>
      <c r="AN22" s="104"/>
      <c r="AO22" s="9" t="s">
        <v>2</v>
      </c>
      <c r="AP22" s="11" t="s">
        <v>3</v>
      </c>
      <c r="AQ22" s="8" t="s">
        <v>0</v>
      </c>
      <c r="AR22" s="104" t="s">
        <v>1</v>
      </c>
      <c r="AS22" s="104"/>
      <c r="AT22" s="9" t="s">
        <v>2</v>
      </c>
      <c r="AU22" s="11" t="s">
        <v>3</v>
      </c>
      <c r="AV22" s="8" t="s">
        <v>0</v>
      </c>
      <c r="AW22" s="104" t="s">
        <v>1</v>
      </c>
      <c r="AX22" s="104"/>
      <c r="AY22" s="9" t="s">
        <v>2</v>
      </c>
      <c r="AZ22" s="11" t="s">
        <v>3</v>
      </c>
      <c r="BA22" s="8" t="s">
        <v>0</v>
      </c>
      <c r="BB22" s="104" t="s">
        <v>1</v>
      </c>
      <c r="BC22" s="104"/>
      <c r="BD22" s="9" t="s">
        <v>2</v>
      </c>
      <c r="BE22" s="11" t="s">
        <v>3</v>
      </c>
      <c r="BF22" s="8" t="s">
        <v>0</v>
      </c>
      <c r="BG22" s="104" t="s">
        <v>1</v>
      </c>
      <c r="BH22" s="104"/>
      <c r="BI22" s="9" t="s">
        <v>2</v>
      </c>
      <c r="BJ22" s="11" t="s">
        <v>3</v>
      </c>
      <c r="BK22" s="8" t="s">
        <v>0</v>
      </c>
      <c r="BL22" s="104" t="s">
        <v>1</v>
      </c>
      <c r="BM22" s="104"/>
      <c r="BN22" s="9" t="s">
        <v>2</v>
      </c>
      <c r="BO22" s="11" t="s">
        <v>3</v>
      </c>
      <c r="BP22" s="8" t="s">
        <v>0</v>
      </c>
      <c r="BQ22" s="104" t="s">
        <v>1</v>
      </c>
      <c r="BR22" s="104"/>
      <c r="BS22" s="9" t="s">
        <v>2</v>
      </c>
      <c r="BT22" s="11" t="s">
        <v>3</v>
      </c>
      <c r="BU22" s="8" t="s">
        <v>0</v>
      </c>
      <c r="BV22" s="104" t="s">
        <v>1</v>
      </c>
      <c r="BW22" s="104"/>
      <c r="BX22" s="9" t="s">
        <v>2</v>
      </c>
      <c r="BY22" s="11" t="s">
        <v>3</v>
      </c>
      <c r="BZ22" s="12" t="s">
        <v>0</v>
      </c>
      <c r="CA22" s="105" t="s">
        <v>1</v>
      </c>
      <c r="CB22" s="105"/>
      <c r="CC22" s="13" t="s">
        <v>2</v>
      </c>
      <c r="CD22" s="14" t="s">
        <v>3</v>
      </c>
      <c r="CE22"/>
      <c r="CF22"/>
      <c r="CG22"/>
      <c r="CH22"/>
      <c r="CI22"/>
      <c r="CJ22"/>
      <c r="CK22"/>
      <c r="CL22"/>
      <c r="CM22"/>
      <c r="CN22"/>
      <c r="CO22"/>
      <c r="CP22"/>
    </row>
    <row r="23" spans="1:94" s="1" customFormat="1" ht="13.5" thickBot="1">
      <c r="A23" s="15"/>
      <c r="B23" s="16"/>
      <c r="C23" s="15"/>
      <c r="D23" s="16" t="s">
        <v>4</v>
      </c>
      <c r="E23" s="16" t="s">
        <v>5</v>
      </c>
      <c r="F23" s="16" t="s">
        <v>4</v>
      </c>
      <c r="G23" s="16" t="s">
        <v>5</v>
      </c>
      <c r="H23" s="15"/>
      <c r="I23" s="16" t="s">
        <v>4</v>
      </c>
      <c r="J23" s="16" t="s">
        <v>5</v>
      </c>
      <c r="K23" s="16" t="s">
        <v>4</v>
      </c>
      <c r="L23" s="16" t="s">
        <v>5</v>
      </c>
      <c r="M23" s="15"/>
      <c r="N23" s="16" t="s">
        <v>4</v>
      </c>
      <c r="O23" s="16" t="s">
        <v>5</v>
      </c>
      <c r="P23" s="16" t="s">
        <v>4</v>
      </c>
      <c r="Q23" s="16" t="s">
        <v>5</v>
      </c>
      <c r="R23" s="15"/>
      <c r="S23" s="16" t="s">
        <v>4</v>
      </c>
      <c r="T23" s="16" t="s">
        <v>5</v>
      </c>
      <c r="U23" s="16" t="s">
        <v>4</v>
      </c>
      <c r="V23" s="16" t="s">
        <v>5</v>
      </c>
      <c r="W23" s="15"/>
      <c r="X23" s="16" t="s">
        <v>4</v>
      </c>
      <c r="Y23" s="16" t="s">
        <v>5</v>
      </c>
      <c r="Z23" s="16" t="s">
        <v>4</v>
      </c>
      <c r="AA23" s="17" t="s">
        <v>5</v>
      </c>
      <c r="AB23" s="15"/>
      <c r="AC23" s="16" t="s">
        <v>4</v>
      </c>
      <c r="AD23" s="16" t="s">
        <v>5</v>
      </c>
      <c r="AE23" s="16" t="s">
        <v>4</v>
      </c>
      <c r="AF23" s="17" t="s">
        <v>5</v>
      </c>
      <c r="AG23" s="15"/>
      <c r="AH23" s="16" t="s">
        <v>4</v>
      </c>
      <c r="AI23" s="16" t="s">
        <v>5</v>
      </c>
      <c r="AJ23" s="16" t="s">
        <v>4</v>
      </c>
      <c r="AK23" s="17" t="s">
        <v>5</v>
      </c>
      <c r="AL23" s="15"/>
      <c r="AM23" s="16" t="s">
        <v>4</v>
      </c>
      <c r="AN23" s="16" t="s">
        <v>5</v>
      </c>
      <c r="AO23" s="16" t="s">
        <v>4</v>
      </c>
      <c r="AP23" s="17" t="s">
        <v>5</v>
      </c>
      <c r="AQ23" s="15"/>
      <c r="AR23" s="16" t="s">
        <v>4</v>
      </c>
      <c r="AS23" s="16" t="s">
        <v>5</v>
      </c>
      <c r="AT23" s="16" t="s">
        <v>4</v>
      </c>
      <c r="AU23" s="17" t="s">
        <v>5</v>
      </c>
      <c r="AV23" s="15"/>
      <c r="AW23" s="16" t="s">
        <v>4</v>
      </c>
      <c r="AX23" s="16" t="s">
        <v>5</v>
      </c>
      <c r="AY23" s="16" t="s">
        <v>4</v>
      </c>
      <c r="AZ23" s="17" t="s">
        <v>5</v>
      </c>
      <c r="BA23" s="15"/>
      <c r="BB23" s="16" t="s">
        <v>4</v>
      </c>
      <c r="BC23" s="16" t="s">
        <v>5</v>
      </c>
      <c r="BD23" s="16" t="s">
        <v>4</v>
      </c>
      <c r="BE23" s="17" t="s">
        <v>5</v>
      </c>
      <c r="BF23" s="15"/>
      <c r="BG23" s="16" t="s">
        <v>4</v>
      </c>
      <c r="BH23" s="16" t="s">
        <v>5</v>
      </c>
      <c r="BI23" s="16" t="s">
        <v>4</v>
      </c>
      <c r="BJ23" s="17" t="s">
        <v>5</v>
      </c>
      <c r="BK23" s="15"/>
      <c r="BL23" s="16" t="s">
        <v>4</v>
      </c>
      <c r="BM23" s="16" t="s">
        <v>5</v>
      </c>
      <c r="BN23" s="16" t="s">
        <v>4</v>
      </c>
      <c r="BO23" s="17" t="s">
        <v>5</v>
      </c>
      <c r="BP23" s="15"/>
      <c r="BQ23" s="16" t="s">
        <v>4</v>
      </c>
      <c r="BR23" s="16" t="s">
        <v>5</v>
      </c>
      <c r="BS23" s="16" t="s">
        <v>4</v>
      </c>
      <c r="BT23" s="17" t="s">
        <v>5</v>
      </c>
      <c r="BU23" s="15"/>
      <c r="BV23" s="16" t="s">
        <v>4</v>
      </c>
      <c r="BW23" s="16" t="s">
        <v>5</v>
      </c>
      <c r="BX23" s="16" t="s">
        <v>4</v>
      </c>
      <c r="BY23" s="17" t="s">
        <v>5</v>
      </c>
      <c r="BZ23" s="18"/>
      <c r="CA23" s="19" t="s">
        <v>4</v>
      </c>
      <c r="CB23" s="19" t="s">
        <v>5</v>
      </c>
      <c r="CC23" s="19" t="s">
        <v>4</v>
      </c>
      <c r="CD23" s="20" t="s">
        <v>5</v>
      </c>
      <c r="CE23"/>
      <c r="CF23"/>
      <c r="CG23"/>
      <c r="CH23"/>
      <c r="CI23"/>
      <c r="CJ23"/>
      <c r="CK23"/>
      <c r="CL23"/>
      <c r="CM23"/>
      <c r="CN23"/>
      <c r="CO23"/>
      <c r="CP23"/>
    </row>
    <row r="24" spans="1:82" s="74" customFormat="1" ht="12.75">
      <c r="A24" s="75" t="s">
        <v>30</v>
      </c>
      <c r="B24" s="36"/>
      <c r="C24" s="71"/>
      <c r="D24" s="36"/>
      <c r="E24" s="35"/>
      <c r="F24" s="36"/>
      <c r="G24" s="72"/>
      <c r="H24" s="73"/>
      <c r="I24" s="36"/>
      <c r="J24" s="35"/>
      <c r="K24" s="36"/>
      <c r="L24" s="72"/>
      <c r="M24" s="73"/>
      <c r="N24" s="36"/>
      <c r="O24" s="35"/>
      <c r="P24" s="36"/>
      <c r="Q24" s="72"/>
      <c r="R24" s="71"/>
      <c r="S24" s="36"/>
      <c r="T24" s="35"/>
      <c r="U24" s="36"/>
      <c r="V24" s="72"/>
      <c r="W24" s="71"/>
      <c r="X24" s="36"/>
      <c r="Y24" s="35"/>
      <c r="Z24" s="36"/>
      <c r="AA24" s="72"/>
      <c r="AB24" s="71"/>
      <c r="AC24" s="36"/>
      <c r="AD24" s="35"/>
      <c r="AE24" s="36"/>
      <c r="AF24" s="72"/>
      <c r="AG24" s="71"/>
      <c r="AH24" s="36"/>
      <c r="AI24" s="35"/>
      <c r="AJ24" s="36"/>
      <c r="AK24" s="72"/>
      <c r="AL24" s="71"/>
      <c r="AM24" s="36"/>
      <c r="AN24" s="35"/>
      <c r="AO24" s="36"/>
      <c r="AP24" s="72"/>
      <c r="AQ24" s="71"/>
      <c r="AR24" s="36"/>
      <c r="AS24" s="35"/>
      <c r="AT24" s="36"/>
      <c r="AU24" s="72"/>
      <c r="AV24" s="71"/>
      <c r="AW24" s="36"/>
      <c r="AX24" s="35"/>
      <c r="AY24" s="36"/>
      <c r="AZ24" s="72"/>
      <c r="BA24" s="71"/>
      <c r="BB24" s="36"/>
      <c r="BC24" s="35"/>
      <c r="BD24" s="36"/>
      <c r="BE24" s="72"/>
      <c r="BF24" s="71"/>
      <c r="BG24" s="36"/>
      <c r="BH24" s="35"/>
      <c r="BI24" s="36"/>
      <c r="BJ24" s="72"/>
      <c r="BK24" s="71"/>
      <c r="BL24" s="36"/>
      <c r="BM24" s="35"/>
      <c r="BN24" s="36"/>
      <c r="BO24" s="72"/>
      <c r="BP24" s="71"/>
      <c r="BQ24" s="36"/>
      <c r="BR24" s="35"/>
      <c r="BS24" s="36"/>
      <c r="BT24" s="72"/>
      <c r="BU24" s="71"/>
      <c r="BV24" s="36"/>
      <c r="BW24" s="35"/>
      <c r="BX24" s="36"/>
      <c r="BY24" s="72"/>
      <c r="BZ24" s="25"/>
      <c r="CA24" s="25"/>
      <c r="CB24" s="25"/>
      <c r="CC24" s="25"/>
      <c r="CD24" s="26"/>
    </row>
    <row r="25" spans="1:82" ht="12.75">
      <c r="A25" s="22" t="s">
        <v>10</v>
      </c>
      <c r="B25" s="2" t="s">
        <v>11</v>
      </c>
      <c r="C25" s="22">
        <f>D25+F25</f>
        <v>1</v>
      </c>
      <c r="D25" s="2">
        <v>1</v>
      </c>
      <c r="E25" s="3">
        <f>D25/C25</f>
        <v>1</v>
      </c>
      <c r="F25" s="2"/>
      <c r="G25" s="23">
        <f>F25/C25</f>
        <v>0</v>
      </c>
      <c r="H25" s="24"/>
      <c r="I25" s="2"/>
      <c r="J25" s="3"/>
      <c r="K25" s="2"/>
      <c r="L25" s="23"/>
      <c r="M25" s="24">
        <f>N25+P25</f>
        <v>2</v>
      </c>
      <c r="N25" s="2">
        <v>2</v>
      </c>
      <c r="O25" s="3">
        <f aca="true" t="shared" si="30" ref="O25:O30">N25/M25</f>
        <v>1</v>
      </c>
      <c r="P25" s="2"/>
      <c r="Q25" s="23"/>
      <c r="R25" s="22">
        <f>S25+U25</f>
        <v>1</v>
      </c>
      <c r="S25" s="2">
        <v>1</v>
      </c>
      <c r="T25" s="3">
        <f aca="true" t="shared" si="31" ref="T25:T30">S25/R25</f>
        <v>1</v>
      </c>
      <c r="U25" s="2"/>
      <c r="V25" s="23"/>
      <c r="W25" s="22">
        <f>X25+Z25</f>
        <v>1</v>
      </c>
      <c r="X25" s="2"/>
      <c r="Y25" s="3">
        <f aca="true" t="shared" si="32" ref="Y25:Y30">X25/W25</f>
        <v>0</v>
      </c>
      <c r="Z25" s="2">
        <v>1</v>
      </c>
      <c r="AA25" s="23">
        <f aca="true" t="shared" si="33" ref="AA25:AA30">Z25/W25</f>
        <v>1</v>
      </c>
      <c r="AB25" s="22">
        <v>4</v>
      </c>
      <c r="AC25" s="2">
        <v>3</v>
      </c>
      <c r="AD25" s="3">
        <f aca="true" t="shared" si="34" ref="AD25:AD30">AC25/AB25</f>
        <v>0.75</v>
      </c>
      <c r="AE25" s="2">
        <v>1</v>
      </c>
      <c r="AF25" s="23">
        <f aca="true" t="shared" si="35" ref="AF25:AF30">AE25/AB25</f>
        <v>0.25</v>
      </c>
      <c r="AG25" s="22">
        <v>1</v>
      </c>
      <c r="AH25" s="2">
        <v>1</v>
      </c>
      <c r="AI25" s="3">
        <f aca="true" t="shared" si="36" ref="AI25:AI30">AH25/AG25</f>
        <v>1</v>
      </c>
      <c r="AJ25" s="2"/>
      <c r="AK25" s="23"/>
      <c r="AL25" s="22">
        <v>8</v>
      </c>
      <c r="AM25" s="2">
        <v>8</v>
      </c>
      <c r="AN25" s="3">
        <f aca="true" t="shared" si="37" ref="AN25:AN30">AM25/AL25</f>
        <v>1</v>
      </c>
      <c r="AO25" s="2"/>
      <c r="AP25" s="23"/>
      <c r="AQ25" s="22">
        <v>1</v>
      </c>
      <c r="AR25" s="2"/>
      <c r="AS25" s="3">
        <f aca="true" t="shared" si="38" ref="AS25:AS30">AR25/AQ25</f>
        <v>0</v>
      </c>
      <c r="AT25" s="2">
        <f>AQ25-AR25</f>
        <v>1</v>
      </c>
      <c r="AU25" s="23">
        <f>AT25/AQ25</f>
        <v>1</v>
      </c>
      <c r="AV25" s="22">
        <v>1</v>
      </c>
      <c r="AW25" s="2">
        <v>1</v>
      </c>
      <c r="AX25" s="3">
        <f aca="true" t="shared" si="39" ref="AX25:AX30">AW25/AV25</f>
        <v>1</v>
      </c>
      <c r="AY25" s="2"/>
      <c r="AZ25" s="23"/>
      <c r="BA25" s="22">
        <v>2</v>
      </c>
      <c r="BB25" s="2">
        <v>2</v>
      </c>
      <c r="BC25" s="3">
        <f aca="true" t="shared" si="40" ref="BC25:BC30">BB25/BA25</f>
        <v>1</v>
      </c>
      <c r="BD25" s="2"/>
      <c r="BE25" s="23"/>
      <c r="BF25" s="22">
        <v>4</v>
      </c>
      <c r="BG25" s="2">
        <v>4</v>
      </c>
      <c r="BH25" s="3">
        <f>BG25/BF25</f>
        <v>1</v>
      </c>
      <c r="BI25" s="2"/>
      <c r="BJ25" s="23"/>
      <c r="BK25" s="22"/>
      <c r="BL25" s="2"/>
      <c r="BM25" s="3"/>
      <c r="BN25" s="2"/>
      <c r="BO25" s="23"/>
      <c r="BP25" s="22">
        <v>1</v>
      </c>
      <c r="BQ25" s="2">
        <v>1</v>
      </c>
      <c r="BR25" s="3">
        <f>BQ25/BP25</f>
        <v>1</v>
      </c>
      <c r="BS25" s="2">
        <v>0</v>
      </c>
      <c r="BT25" s="23">
        <f>BS25/BP25</f>
        <v>0</v>
      </c>
      <c r="BU25" s="22"/>
      <c r="BV25" s="2"/>
      <c r="BW25" s="3"/>
      <c r="BX25" s="2"/>
      <c r="BY25" s="23"/>
      <c r="BZ25" s="80">
        <f aca="true" t="shared" si="41" ref="BZ25:CA30">AB25+AG25+AL25+AQ25+AV25+BA25+BF25+BK25+BP25+BU25</f>
        <v>22</v>
      </c>
      <c r="CA25" s="81">
        <f t="shared" si="41"/>
        <v>20</v>
      </c>
      <c r="CB25" s="82">
        <f aca="true" t="shared" si="42" ref="CB25:CB30">CA25/BZ25</f>
        <v>0.9090909090909091</v>
      </c>
      <c r="CC25" s="81">
        <f aca="true" t="shared" si="43" ref="CC25:CC30">AE25+AJ25+AO25+AT25+AY25+BD25+BI25+BN25+BS25+BX25</f>
        <v>2</v>
      </c>
      <c r="CD25" s="33">
        <f aca="true" t="shared" si="44" ref="CD25:CD30">CC25/BZ25</f>
        <v>0.09090909090909091</v>
      </c>
    </row>
    <row r="26" spans="1:94" s="34" customFormat="1" ht="12.75">
      <c r="A26" s="10" t="s">
        <v>12</v>
      </c>
      <c r="B26" s="27" t="s">
        <v>13</v>
      </c>
      <c r="C26" s="10">
        <f>D26+F26</f>
        <v>3</v>
      </c>
      <c r="D26" s="27">
        <v>3</v>
      </c>
      <c r="E26" s="28">
        <f>D26/C26</f>
        <v>1</v>
      </c>
      <c r="F26" s="27"/>
      <c r="G26" s="29">
        <f>F26/C26</f>
        <v>0</v>
      </c>
      <c r="H26" s="30">
        <f>I26+K26</f>
        <v>1</v>
      </c>
      <c r="I26" s="27">
        <v>1</v>
      </c>
      <c r="J26" s="28">
        <f>I26/H26</f>
        <v>1</v>
      </c>
      <c r="K26" s="27"/>
      <c r="L26" s="29">
        <f>K26/H26</f>
        <v>0</v>
      </c>
      <c r="M26" s="30">
        <f>N26+P26</f>
        <v>3</v>
      </c>
      <c r="N26" s="27">
        <v>3</v>
      </c>
      <c r="O26" s="28">
        <f t="shared" si="30"/>
        <v>1</v>
      </c>
      <c r="P26" s="27"/>
      <c r="Q26" s="29"/>
      <c r="R26" s="10">
        <f>S26+U26</f>
        <v>3</v>
      </c>
      <c r="S26" s="27">
        <v>2</v>
      </c>
      <c r="T26" s="28">
        <f t="shared" si="31"/>
        <v>0.6666666666666666</v>
      </c>
      <c r="U26" s="27">
        <v>1</v>
      </c>
      <c r="V26" s="29">
        <f>U26/R26</f>
        <v>0.3333333333333333</v>
      </c>
      <c r="W26" s="10">
        <f>X26+Z26</f>
        <v>2</v>
      </c>
      <c r="X26" s="27">
        <v>2</v>
      </c>
      <c r="Y26" s="28">
        <f t="shared" si="32"/>
        <v>1</v>
      </c>
      <c r="Z26" s="27"/>
      <c r="AA26" s="29"/>
      <c r="AB26" s="10">
        <v>4</v>
      </c>
      <c r="AC26" s="27">
        <v>3</v>
      </c>
      <c r="AD26" s="28">
        <f t="shared" si="34"/>
        <v>0.75</v>
      </c>
      <c r="AE26" s="27">
        <v>1</v>
      </c>
      <c r="AF26" s="29">
        <f t="shared" si="35"/>
        <v>0.25</v>
      </c>
      <c r="AG26" s="10">
        <v>3</v>
      </c>
      <c r="AH26" s="27">
        <v>3</v>
      </c>
      <c r="AI26" s="28">
        <f t="shared" si="36"/>
        <v>1</v>
      </c>
      <c r="AJ26" s="27"/>
      <c r="AK26" s="29"/>
      <c r="AL26" s="10">
        <v>2</v>
      </c>
      <c r="AM26" s="27">
        <v>2</v>
      </c>
      <c r="AN26" s="28">
        <f t="shared" si="37"/>
        <v>1</v>
      </c>
      <c r="AO26" s="27"/>
      <c r="AP26" s="29"/>
      <c r="AQ26" s="10">
        <v>2</v>
      </c>
      <c r="AR26" s="27">
        <v>2</v>
      </c>
      <c r="AS26" s="28">
        <f t="shared" si="38"/>
        <v>1</v>
      </c>
      <c r="AT26" s="27"/>
      <c r="AU26" s="29"/>
      <c r="AV26" s="10">
        <v>2</v>
      </c>
      <c r="AW26" s="27">
        <v>2</v>
      </c>
      <c r="AX26" s="28">
        <f t="shared" si="39"/>
        <v>1</v>
      </c>
      <c r="AY26" s="27"/>
      <c r="AZ26" s="29"/>
      <c r="BA26" s="10">
        <v>1</v>
      </c>
      <c r="BB26" s="27">
        <v>1</v>
      </c>
      <c r="BC26" s="28">
        <f t="shared" si="40"/>
        <v>1</v>
      </c>
      <c r="BD26" s="36"/>
      <c r="BE26" s="72"/>
      <c r="BF26" s="10"/>
      <c r="BG26" s="27"/>
      <c r="BH26" s="28"/>
      <c r="BI26" s="36"/>
      <c r="BJ26" s="72"/>
      <c r="BK26" s="10">
        <v>2</v>
      </c>
      <c r="BL26" s="27">
        <v>2</v>
      </c>
      <c r="BM26" s="92">
        <f>BL26/BK26</f>
        <v>1</v>
      </c>
      <c r="BN26" s="36">
        <v>0</v>
      </c>
      <c r="BO26" s="72">
        <f>BN26/BK26</f>
        <v>0</v>
      </c>
      <c r="BP26" s="10"/>
      <c r="BQ26" s="27"/>
      <c r="BR26" s="92"/>
      <c r="BS26" s="36"/>
      <c r="BT26" s="72"/>
      <c r="BU26" s="10">
        <v>3</v>
      </c>
      <c r="BV26" s="27">
        <v>3</v>
      </c>
      <c r="BW26" s="98">
        <f>BV26/BU26</f>
        <v>1</v>
      </c>
      <c r="BX26" s="99">
        <v>0</v>
      </c>
      <c r="BY26" s="100">
        <f>BX26/BU26</f>
        <v>0</v>
      </c>
      <c r="BZ26" s="80">
        <f t="shared" si="41"/>
        <v>19</v>
      </c>
      <c r="CA26" s="81">
        <f t="shared" si="41"/>
        <v>18</v>
      </c>
      <c r="CB26" s="82">
        <f t="shared" si="42"/>
        <v>0.9473684210526315</v>
      </c>
      <c r="CC26" s="81">
        <f t="shared" si="43"/>
        <v>1</v>
      </c>
      <c r="CD26" s="33">
        <f t="shared" si="44"/>
        <v>0.05263157894736842</v>
      </c>
      <c r="CE26"/>
      <c r="CF26"/>
      <c r="CG26"/>
      <c r="CH26"/>
      <c r="CI26"/>
      <c r="CJ26"/>
      <c r="CK26"/>
      <c r="CL26"/>
      <c r="CM26"/>
      <c r="CN26"/>
      <c r="CO26"/>
      <c r="CP26"/>
    </row>
    <row r="27" spans="1:82" ht="12.75">
      <c r="A27" s="22" t="s">
        <v>18</v>
      </c>
      <c r="B27" s="2" t="s">
        <v>19</v>
      </c>
      <c r="C27" s="22">
        <f>D27+F27</f>
        <v>1</v>
      </c>
      <c r="D27" s="2">
        <v>1</v>
      </c>
      <c r="E27" s="3">
        <f>D27/C27</f>
        <v>1</v>
      </c>
      <c r="F27" s="2"/>
      <c r="G27" s="23">
        <f>F27/C27</f>
        <v>0</v>
      </c>
      <c r="H27" s="24">
        <f>I27+K27</f>
        <v>4</v>
      </c>
      <c r="I27" s="2">
        <v>3</v>
      </c>
      <c r="J27" s="3">
        <f>I27/H27</f>
        <v>0.75</v>
      </c>
      <c r="K27" s="2">
        <v>1</v>
      </c>
      <c r="L27" s="23">
        <f>K27/H27</f>
        <v>0.25</v>
      </c>
      <c r="M27" s="24">
        <f>N27+P27</f>
        <v>1</v>
      </c>
      <c r="N27" s="2"/>
      <c r="O27" s="3">
        <f t="shared" si="30"/>
        <v>0</v>
      </c>
      <c r="P27" s="2">
        <v>1</v>
      </c>
      <c r="Q27" s="23">
        <f>P27/M27</f>
        <v>1</v>
      </c>
      <c r="R27" s="22">
        <f>S27+U27</f>
        <v>1</v>
      </c>
      <c r="S27" s="2">
        <v>1</v>
      </c>
      <c r="T27" s="3">
        <f t="shared" si="31"/>
        <v>1</v>
      </c>
      <c r="U27" s="2"/>
      <c r="V27" s="23"/>
      <c r="W27" s="22">
        <f>X27+Z27</f>
        <v>5</v>
      </c>
      <c r="X27" s="2">
        <v>5</v>
      </c>
      <c r="Y27" s="3">
        <f t="shared" si="32"/>
        <v>1</v>
      </c>
      <c r="Z27" s="2"/>
      <c r="AA27" s="23"/>
      <c r="AB27" s="22">
        <v>3</v>
      </c>
      <c r="AC27" s="2">
        <v>3</v>
      </c>
      <c r="AD27" s="3">
        <f t="shared" si="34"/>
        <v>1</v>
      </c>
      <c r="AE27" s="2"/>
      <c r="AF27" s="23"/>
      <c r="AG27" s="22">
        <v>1</v>
      </c>
      <c r="AH27" s="2">
        <v>1</v>
      </c>
      <c r="AI27" s="3">
        <f t="shared" si="36"/>
        <v>1</v>
      </c>
      <c r="AJ27" s="2"/>
      <c r="AK27" s="23"/>
      <c r="AL27" s="22"/>
      <c r="AM27" s="2"/>
      <c r="AN27" s="3"/>
      <c r="AO27" s="2"/>
      <c r="AP27" s="23"/>
      <c r="AQ27" s="22">
        <v>1</v>
      </c>
      <c r="AR27" s="2">
        <v>1</v>
      </c>
      <c r="AS27" s="3">
        <f t="shared" si="38"/>
        <v>1</v>
      </c>
      <c r="AT27" s="2"/>
      <c r="AU27" s="23"/>
      <c r="AV27" s="22">
        <v>1</v>
      </c>
      <c r="AW27" s="2">
        <v>1</v>
      </c>
      <c r="AX27" s="3">
        <f t="shared" si="39"/>
        <v>1</v>
      </c>
      <c r="AY27" s="2"/>
      <c r="AZ27" s="23"/>
      <c r="BA27" s="22">
        <v>1</v>
      </c>
      <c r="BB27" s="2">
        <v>1</v>
      </c>
      <c r="BC27" s="3">
        <f t="shared" si="40"/>
        <v>1</v>
      </c>
      <c r="BD27" s="2"/>
      <c r="BE27" s="23"/>
      <c r="BF27" s="22">
        <v>1</v>
      </c>
      <c r="BG27" s="2">
        <v>1</v>
      </c>
      <c r="BH27" s="3">
        <f>BG27/BF27</f>
        <v>1</v>
      </c>
      <c r="BI27" s="2"/>
      <c r="BJ27" s="23"/>
      <c r="BK27" s="22">
        <v>1</v>
      </c>
      <c r="BL27" s="2">
        <v>0</v>
      </c>
      <c r="BM27" s="3">
        <f>BL27/BK27</f>
        <v>0</v>
      </c>
      <c r="BN27" s="2">
        <v>1</v>
      </c>
      <c r="BO27" s="23">
        <f>BN27/BK27</f>
        <v>1</v>
      </c>
      <c r="BP27" s="22"/>
      <c r="BQ27" s="2"/>
      <c r="BR27" s="3"/>
      <c r="BS27" s="2"/>
      <c r="BT27" s="23"/>
      <c r="BU27" s="22">
        <v>1</v>
      </c>
      <c r="BV27" s="2">
        <v>1</v>
      </c>
      <c r="BW27" s="3">
        <f>BV27/BU27</f>
        <v>1</v>
      </c>
      <c r="BX27" s="2">
        <v>0</v>
      </c>
      <c r="BY27" s="23">
        <f>BX27/BU27</f>
        <v>0</v>
      </c>
      <c r="BZ27" s="80">
        <f t="shared" si="41"/>
        <v>10</v>
      </c>
      <c r="CA27" s="81">
        <f t="shared" si="41"/>
        <v>9</v>
      </c>
      <c r="CB27" s="82">
        <f t="shared" si="42"/>
        <v>0.9</v>
      </c>
      <c r="CC27" s="81">
        <f t="shared" si="43"/>
        <v>1</v>
      </c>
      <c r="CD27" s="33">
        <f t="shared" si="44"/>
        <v>0.1</v>
      </c>
    </row>
    <row r="28" spans="1:94" s="34" customFormat="1" ht="12.75">
      <c r="A28" s="10" t="s">
        <v>20</v>
      </c>
      <c r="B28" s="27" t="s">
        <v>21</v>
      </c>
      <c r="C28" s="10">
        <f>D28+F28</f>
        <v>27</v>
      </c>
      <c r="D28" s="27">
        <v>23</v>
      </c>
      <c r="E28" s="28">
        <f>D28/C28</f>
        <v>0.8518518518518519</v>
      </c>
      <c r="F28" s="27">
        <v>4</v>
      </c>
      <c r="G28" s="29">
        <f>F28/C28</f>
        <v>0.14814814814814814</v>
      </c>
      <c r="H28" s="30">
        <f>I28+K28</f>
        <v>29</v>
      </c>
      <c r="I28" s="27">
        <v>25</v>
      </c>
      <c r="J28" s="28">
        <f>I28/H28</f>
        <v>0.8620689655172413</v>
      </c>
      <c r="K28" s="27">
        <v>4</v>
      </c>
      <c r="L28" s="29">
        <f>K28/H28</f>
        <v>0.13793103448275862</v>
      </c>
      <c r="M28" s="30">
        <f>N28+P28</f>
        <v>15</v>
      </c>
      <c r="N28" s="27">
        <v>15</v>
      </c>
      <c r="O28" s="28">
        <f t="shared" si="30"/>
        <v>1</v>
      </c>
      <c r="P28" s="27"/>
      <c r="Q28" s="29"/>
      <c r="R28" s="10">
        <f>S28+U28</f>
        <v>20</v>
      </c>
      <c r="S28" s="27">
        <v>18</v>
      </c>
      <c r="T28" s="28">
        <f t="shared" si="31"/>
        <v>0.9</v>
      </c>
      <c r="U28" s="27">
        <v>2</v>
      </c>
      <c r="V28" s="29">
        <f>U28/R28</f>
        <v>0.1</v>
      </c>
      <c r="W28" s="10">
        <f>X28+Z28</f>
        <v>14</v>
      </c>
      <c r="X28" s="27">
        <v>13</v>
      </c>
      <c r="Y28" s="28">
        <f t="shared" si="32"/>
        <v>0.9285714285714286</v>
      </c>
      <c r="Z28" s="27">
        <v>1</v>
      </c>
      <c r="AA28" s="29">
        <f t="shared" si="33"/>
        <v>0.07142857142857142</v>
      </c>
      <c r="AB28" s="10">
        <v>16</v>
      </c>
      <c r="AC28" s="27">
        <v>14</v>
      </c>
      <c r="AD28" s="28">
        <f t="shared" si="34"/>
        <v>0.875</v>
      </c>
      <c r="AE28" s="27">
        <v>2</v>
      </c>
      <c r="AF28" s="29">
        <f t="shared" si="35"/>
        <v>0.125</v>
      </c>
      <c r="AG28" s="10">
        <v>18</v>
      </c>
      <c r="AH28" s="27">
        <v>16</v>
      </c>
      <c r="AI28" s="28">
        <f t="shared" si="36"/>
        <v>0.8888888888888888</v>
      </c>
      <c r="AJ28" s="27">
        <v>2</v>
      </c>
      <c r="AK28" s="29">
        <f>AJ28/AG28</f>
        <v>0.1111111111111111</v>
      </c>
      <c r="AL28" s="10">
        <v>13</v>
      </c>
      <c r="AM28" s="27">
        <v>13</v>
      </c>
      <c r="AN28" s="28">
        <f t="shared" si="37"/>
        <v>1</v>
      </c>
      <c r="AO28" s="27"/>
      <c r="AP28" s="29"/>
      <c r="AQ28" s="10">
        <v>13</v>
      </c>
      <c r="AR28" s="27">
        <v>10</v>
      </c>
      <c r="AS28" s="28">
        <f t="shared" si="38"/>
        <v>0.7692307692307693</v>
      </c>
      <c r="AT28" s="27">
        <f>AQ28-AR28</f>
        <v>3</v>
      </c>
      <c r="AU28" s="29">
        <f>AT28/AQ28</f>
        <v>0.23076923076923078</v>
      </c>
      <c r="AV28" s="10">
        <v>11</v>
      </c>
      <c r="AW28" s="27">
        <v>8</v>
      </c>
      <c r="AX28" s="28">
        <f t="shared" si="39"/>
        <v>0.7272727272727273</v>
      </c>
      <c r="AY28" s="27">
        <f>AV28-AW28</f>
        <v>3</v>
      </c>
      <c r="AZ28" s="29">
        <f>AY28/AV28</f>
        <v>0.2727272727272727</v>
      </c>
      <c r="BA28" s="10">
        <v>9</v>
      </c>
      <c r="BB28" s="27">
        <v>7</v>
      </c>
      <c r="BC28" s="28">
        <f t="shared" si="40"/>
        <v>0.7777777777777778</v>
      </c>
      <c r="BD28" s="27">
        <f>BA28-BB28</f>
        <v>2</v>
      </c>
      <c r="BE28" s="29">
        <f>BD28/BA28</f>
        <v>0.2222222222222222</v>
      </c>
      <c r="BF28" s="10">
        <v>6</v>
      </c>
      <c r="BG28" s="27">
        <v>5</v>
      </c>
      <c r="BH28" s="28">
        <f>BG28/BF28</f>
        <v>0.8333333333333334</v>
      </c>
      <c r="BI28" s="27">
        <f>BF28-BG28</f>
        <v>1</v>
      </c>
      <c r="BJ28" s="29">
        <f>BI28/BF28</f>
        <v>0.16666666666666666</v>
      </c>
      <c r="BK28" s="10">
        <v>11</v>
      </c>
      <c r="BL28" s="27">
        <v>11</v>
      </c>
      <c r="BM28" s="28">
        <f>BL28/BK28</f>
        <v>1</v>
      </c>
      <c r="BN28" s="27">
        <f>BK28-BL28</f>
        <v>0</v>
      </c>
      <c r="BO28" s="29">
        <f>BN28/BK28</f>
        <v>0</v>
      </c>
      <c r="BP28" s="10">
        <v>12</v>
      </c>
      <c r="BQ28" s="27">
        <v>10</v>
      </c>
      <c r="BR28" s="28">
        <f>BQ28/BP28</f>
        <v>0.8333333333333334</v>
      </c>
      <c r="BS28" s="27">
        <f>BP28-BQ28</f>
        <v>2</v>
      </c>
      <c r="BT28" s="29">
        <f>BS28/BP28</f>
        <v>0.16666666666666666</v>
      </c>
      <c r="BU28" s="10">
        <v>8</v>
      </c>
      <c r="BV28" s="27">
        <v>8</v>
      </c>
      <c r="BW28" s="28">
        <f>BV28/BU28</f>
        <v>1</v>
      </c>
      <c r="BX28" s="27">
        <f>BU28-BV28</f>
        <v>0</v>
      </c>
      <c r="BY28" s="29">
        <f>BX28/BU28</f>
        <v>0</v>
      </c>
      <c r="BZ28" s="80">
        <f t="shared" si="41"/>
        <v>117</v>
      </c>
      <c r="CA28" s="81">
        <f t="shared" si="41"/>
        <v>102</v>
      </c>
      <c r="CB28" s="82">
        <f t="shared" si="42"/>
        <v>0.8717948717948718</v>
      </c>
      <c r="CC28" s="81">
        <f t="shared" si="43"/>
        <v>15</v>
      </c>
      <c r="CD28" s="33">
        <f t="shared" si="44"/>
        <v>0.1282051282051282</v>
      </c>
      <c r="CE28"/>
      <c r="CF28"/>
      <c r="CG28"/>
      <c r="CH28"/>
      <c r="CI28"/>
      <c r="CJ28"/>
      <c r="CK28"/>
      <c r="CL28"/>
      <c r="CM28"/>
      <c r="CN28"/>
      <c r="CO28"/>
      <c r="CP28"/>
    </row>
    <row r="29" spans="1:82" ht="13.5" thickBot="1">
      <c r="A29" s="22" t="s">
        <v>22</v>
      </c>
      <c r="B29" s="2" t="s">
        <v>23</v>
      </c>
      <c r="C29" s="22"/>
      <c r="D29" s="2"/>
      <c r="E29" s="3"/>
      <c r="F29" s="2"/>
      <c r="G29" s="23"/>
      <c r="H29" s="24">
        <f>I29+K29</f>
        <v>1</v>
      </c>
      <c r="I29" s="2">
        <v>1</v>
      </c>
      <c r="J29" s="3">
        <f>I29/H29</f>
        <v>1</v>
      </c>
      <c r="K29" s="2"/>
      <c r="L29" s="23">
        <f>K29/H29</f>
        <v>0</v>
      </c>
      <c r="M29" s="24">
        <f>N29+P29</f>
        <v>4</v>
      </c>
      <c r="N29" s="2">
        <v>3</v>
      </c>
      <c r="O29" s="3">
        <f t="shared" si="30"/>
        <v>0.75</v>
      </c>
      <c r="P29" s="2">
        <v>1</v>
      </c>
      <c r="Q29" s="23">
        <f>P29/M29</f>
        <v>0.25</v>
      </c>
      <c r="R29" s="22">
        <f>S29+U29</f>
        <v>2</v>
      </c>
      <c r="S29" s="2">
        <v>2</v>
      </c>
      <c r="T29" s="3">
        <f t="shared" si="31"/>
        <v>1</v>
      </c>
      <c r="U29" s="2"/>
      <c r="V29" s="23"/>
      <c r="W29" s="22">
        <f>X29+Z29</f>
        <v>6</v>
      </c>
      <c r="X29" s="2">
        <v>5</v>
      </c>
      <c r="Y29" s="3">
        <f t="shared" si="32"/>
        <v>0.8333333333333334</v>
      </c>
      <c r="Z29" s="2">
        <v>1</v>
      </c>
      <c r="AA29" s="23">
        <f t="shared" si="33"/>
        <v>0.16666666666666666</v>
      </c>
      <c r="AB29" s="22">
        <v>3</v>
      </c>
      <c r="AC29" s="2">
        <v>2</v>
      </c>
      <c r="AD29" s="3">
        <f t="shared" si="34"/>
        <v>0.6666666666666666</v>
      </c>
      <c r="AE29" s="2">
        <v>1</v>
      </c>
      <c r="AF29" s="23">
        <f t="shared" si="35"/>
        <v>0.3333333333333333</v>
      </c>
      <c r="AG29" s="22">
        <v>5</v>
      </c>
      <c r="AH29" s="2">
        <v>3</v>
      </c>
      <c r="AI29" s="3">
        <f t="shared" si="36"/>
        <v>0.6</v>
      </c>
      <c r="AJ29" s="2">
        <v>2</v>
      </c>
      <c r="AK29" s="23">
        <f>AJ29/AG29</f>
        <v>0.4</v>
      </c>
      <c r="AL29" s="22">
        <v>4</v>
      </c>
      <c r="AM29" s="2">
        <v>3</v>
      </c>
      <c r="AN29" s="3">
        <f t="shared" si="37"/>
        <v>0.75</v>
      </c>
      <c r="AO29" s="2">
        <f>AL29-AM29</f>
        <v>1</v>
      </c>
      <c r="AP29" s="23">
        <f>AO29/AL29</f>
        <v>0.25</v>
      </c>
      <c r="AQ29" s="22">
        <v>3</v>
      </c>
      <c r="AR29" s="2">
        <v>3</v>
      </c>
      <c r="AS29" s="3">
        <f t="shared" si="38"/>
        <v>1</v>
      </c>
      <c r="AT29" s="2"/>
      <c r="AU29" s="23"/>
      <c r="AV29" s="22">
        <v>4</v>
      </c>
      <c r="AW29" s="2">
        <v>3</v>
      </c>
      <c r="AX29" s="3">
        <f t="shared" si="39"/>
        <v>0.75</v>
      </c>
      <c r="AY29" s="2">
        <f>AV29-AW29</f>
        <v>1</v>
      </c>
      <c r="AZ29" s="23">
        <f>AY29/AV29</f>
        <v>0.25</v>
      </c>
      <c r="BA29" s="22"/>
      <c r="BB29" s="2"/>
      <c r="BC29" s="3"/>
      <c r="BD29" s="2"/>
      <c r="BE29" s="23"/>
      <c r="BF29" s="22">
        <v>1</v>
      </c>
      <c r="BG29" s="2">
        <v>1</v>
      </c>
      <c r="BH29" s="3">
        <f>BG29/BF29</f>
        <v>1</v>
      </c>
      <c r="BI29" s="2"/>
      <c r="BJ29" s="23"/>
      <c r="BK29" s="22"/>
      <c r="BL29" s="2"/>
      <c r="BM29" s="3"/>
      <c r="BN29" s="2"/>
      <c r="BO29" s="23"/>
      <c r="BP29" s="22"/>
      <c r="BQ29" s="2"/>
      <c r="BR29" s="3"/>
      <c r="BS29" s="2"/>
      <c r="BT29" s="23"/>
      <c r="BU29" s="22"/>
      <c r="BV29" s="2"/>
      <c r="BW29" s="3"/>
      <c r="BX29" s="2"/>
      <c r="BY29" s="23"/>
      <c r="BZ29" s="80">
        <f t="shared" si="41"/>
        <v>20</v>
      </c>
      <c r="CA29" s="81">
        <f t="shared" si="41"/>
        <v>15</v>
      </c>
      <c r="CB29" s="82">
        <f t="shared" si="42"/>
        <v>0.75</v>
      </c>
      <c r="CC29" s="81">
        <f t="shared" si="43"/>
        <v>5</v>
      </c>
      <c r="CD29" s="33">
        <f t="shared" si="44"/>
        <v>0.25</v>
      </c>
    </row>
    <row r="30" spans="1:94" s="45" customFormat="1" ht="13.5" thickBot="1">
      <c r="A30" s="38" t="s">
        <v>0</v>
      </c>
      <c r="B30" s="39"/>
      <c r="C30" s="38">
        <f>SUM(C25:C29)</f>
        <v>32</v>
      </c>
      <c r="D30" s="39">
        <f>SUM(D25:D29)</f>
        <v>28</v>
      </c>
      <c r="E30" s="40">
        <f>D30/C30</f>
        <v>0.875</v>
      </c>
      <c r="F30" s="39">
        <f>SUM(F25:F29)</f>
        <v>4</v>
      </c>
      <c r="G30" s="41">
        <f>F30/C30</f>
        <v>0.125</v>
      </c>
      <c r="H30" s="38">
        <f>SUM(H25:H29)</f>
        <v>35</v>
      </c>
      <c r="I30" s="39">
        <f>SUM(I25:I29)</f>
        <v>30</v>
      </c>
      <c r="J30" s="40">
        <f>I30/H30</f>
        <v>0.8571428571428571</v>
      </c>
      <c r="K30" s="39">
        <f>SUM(K25:K29)</f>
        <v>5</v>
      </c>
      <c r="L30" s="41">
        <f>K30/H30</f>
        <v>0.14285714285714285</v>
      </c>
      <c r="M30" s="38">
        <f>SUM(M25:M29)</f>
        <v>25</v>
      </c>
      <c r="N30" s="39">
        <f>SUM(N25:N29)</f>
        <v>23</v>
      </c>
      <c r="O30" s="40">
        <f t="shared" si="30"/>
        <v>0.92</v>
      </c>
      <c r="P30" s="39">
        <f>SUM(P25:P29)</f>
        <v>2</v>
      </c>
      <c r="Q30" s="41">
        <f>P30/M30</f>
        <v>0.08</v>
      </c>
      <c r="R30" s="38">
        <f>SUM(R25:R29)</f>
        <v>27</v>
      </c>
      <c r="S30" s="39">
        <f>SUM(S25:S29)</f>
        <v>24</v>
      </c>
      <c r="T30" s="40">
        <f t="shared" si="31"/>
        <v>0.8888888888888888</v>
      </c>
      <c r="U30" s="39">
        <f>SUM(U25:U29)</f>
        <v>3</v>
      </c>
      <c r="V30" s="41">
        <f>U30/R30</f>
        <v>0.1111111111111111</v>
      </c>
      <c r="W30" s="38">
        <f>SUM(W25:W29)</f>
        <v>28</v>
      </c>
      <c r="X30" s="39">
        <f>SUM(X25:X29)</f>
        <v>25</v>
      </c>
      <c r="Y30" s="40">
        <f t="shared" si="32"/>
        <v>0.8928571428571429</v>
      </c>
      <c r="Z30" s="39">
        <f>SUM(Z25:Z29)</f>
        <v>3</v>
      </c>
      <c r="AA30" s="41">
        <f t="shared" si="33"/>
        <v>0.10714285714285714</v>
      </c>
      <c r="AB30" s="38">
        <f>SUM(AB25:AB29)</f>
        <v>30</v>
      </c>
      <c r="AC30" s="39">
        <f>SUM(AC25:AC29)</f>
        <v>25</v>
      </c>
      <c r="AD30" s="40">
        <f t="shared" si="34"/>
        <v>0.8333333333333334</v>
      </c>
      <c r="AE30" s="39">
        <f>SUM(AE25:AE29)</f>
        <v>5</v>
      </c>
      <c r="AF30" s="41">
        <f t="shared" si="35"/>
        <v>0.16666666666666666</v>
      </c>
      <c r="AG30" s="38">
        <f>SUM(AG25:AG29)</f>
        <v>28</v>
      </c>
      <c r="AH30" s="39">
        <f>SUM(AH25:AH29)</f>
        <v>24</v>
      </c>
      <c r="AI30" s="40">
        <f t="shared" si="36"/>
        <v>0.8571428571428571</v>
      </c>
      <c r="AJ30" s="39">
        <f>SUM(AJ25:AJ29)</f>
        <v>4</v>
      </c>
      <c r="AK30" s="41">
        <f>AJ30/AG30</f>
        <v>0.14285714285714285</v>
      </c>
      <c r="AL30" s="38">
        <f>SUM(AL25:AL29)</f>
        <v>27</v>
      </c>
      <c r="AM30" s="39">
        <f>SUM(AM25:AM29)</f>
        <v>26</v>
      </c>
      <c r="AN30" s="40">
        <f t="shared" si="37"/>
        <v>0.9629629629629629</v>
      </c>
      <c r="AO30" s="39">
        <f>SUM(AO25:AO29)</f>
        <v>1</v>
      </c>
      <c r="AP30" s="41">
        <f>AO30/AL30</f>
        <v>0.037037037037037035</v>
      </c>
      <c r="AQ30" s="38">
        <f>SUM(AQ25:AQ29)</f>
        <v>20</v>
      </c>
      <c r="AR30" s="39">
        <f>SUM(AR25:AR29)</f>
        <v>16</v>
      </c>
      <c r="AS30" s="40">
        <f t="shared" si="38"/>
        <v>0.8</v>
      </c>
      <c r="AT30" s="39">
        <f>SUM(AT25:AT29)</f>
        <v>4</v>
      </c>
      <c r="AU30" s="41">
        <f>AT30/AQ30</f>
        <v>0.2</v>
      </c>
      <c r="AV30" s="38">
        <f>SUM(AV25:AV29)</f>
        <v>19</v>
      </c>
      <c r="AW30" s="39">
        <f>SUM(AW25:AW29)</f>
        <v>15</v>
      </c>
      <c r="AX30" s="40">
        <f t="shared" si="39"/>
        <v>0.7894736842105263</v>
      </c>
      <c r="AY30" s="39">
        <f>SUM(AY25:AY29)</f>
        <v>4</v>
      </c>
      <c r="AZ30" s="41">
        <f>AY30/AV30</f>
        <v>0.21052631578947367</v>
      </c>
      <c r="BA30" s="38">
        <f>SUM(BA25:BA29)</f>
        <v>13</v>
      </c>
      <c r="BB30" s="39">
        <f>SUM(BB25:BB29)</f>
        <v>11</v>
      </c>
      <c r="BC30" s="40">
        <f t="shared" si="40"/>
        <v>0.8461538461538461</v>
      </c>
      <c r="BD30" s="39">
        <f>SUM(BD25:BD29)</f>
        <v>2</v>
      </c>
      <c r="BE30" s="41">
        <f>BD30/BA30</f>
        <v>0.15384615384615385</v>
      </c>
      <c r="BF30" s="38">
        <f>SUM(BF25:BF29)</f>
        <v>12</v>
      </c>
      <c r="BG30" s="39">
        <f>SUM(BG25:BG29)</f>
        <v>11</v>
      </c>
      <c r="BH30" s="40">
        <f>BG30/BF30</f>
        <v>0.9166666666666666</v>
      </c>
      <c r="BI30" s="39">
        <f>SUM(BI25:BI29)</f>
        <v>1</v>
      </c>
      <c r="BJ30" s="41">
        <f>BI30/BF30</f>
        <v>0.08333333333333333</v>
      </c>
      <c r="BK30" s="38">
        <f>SUM(BK25:BK29)</f>
        <v>14</v>
      </c>
      <c r="BL30" s="39">
        <f>SUM(BL25:BL29)</f>
        <v>13</v>
      </c>
      <c r="BM30" s="40">
        <f>BL30/BK30</f>
        <v>0.9285714285714286</v>
      </c>
      <c r="BN30" s="39">
        <f>SUM(BN25:BN29)</f>
        <v>1</v>
      </c>
      <c r="BO30" s="41">
        <f>BN30/BK30</f>
        <v>0.07142857142857142</v>
      </c>
      <c r="BP30" s="38">
        <f>SUM(BP25:BP29)</f>
        <v>13</v>
      </c>
      <c r="BQ30" s="39">
        <f>SUM(BQ25:BQ29)</f>
        <v>11</v>
      </c>
      <c r="BR30" s="40">
        <f>BQ30/BP30</f>
        <v>0.8461538461538461</v>
      </c>
      <c r="BS30" s="39">
        <f>SUM(BS25:BS29)</f>
        <v>2</v>
      </c>
      <c r="BT30" s="41">
        <f>BS30/BP30</f>
        <v>0.15384615384615385</v>
      </c>
      <c r="BU30" s="38">
        <f>SUM(BU25:BU29)</f>
        <v>12</v>
      </c>
      <c r="BV30" s="39">
        <f>SUM(BV25:BV29)</f>
        <v>12</v>
      </c>
      <c r="BW30" s="40">
        <f>BV30/BU30</f>
        <v>1</v>
      </c>
      <c r="BX30" s="39">
        <f>SUM(BX25:BX29)</f>
        <v>0</v>
      </c>
      <c r="BY30" s="41">
        <f>BX30/BU30</f>
        <v>0</v>
      </c>
      <c r="BZ30" s="88">
        <f t="shared" si="41"/>
        <v>188</v>
      </c>
      <c r="CA30" s="87">
        <f t="shared" si="41"/>
        <v>164</v>
      </c>
      <c r="CB30" s="43">
        <f t="shared" si="42"/>
        <v>0.8723404255319149</v>
      </c>
      <c r="CC30" s="87">
        <f t="shared" si="43"/>
        <v>24</v>
      </c>
      <c r="CD30" s="44">
        <f t="shared" si="44"/>
        <v>0.1276595744680851</v>
      </c>
      <c r="CE30" s="77">
        <f>SUM(BZ24:BZ29)</f>
        <v>188</v>
      </c>
      <c r="CF30" s="77">
        <f>SUM(CA24:CA29)</f>
        <v>164</v>
      </c>
      <c r="CG30" s="77"/>
      <c r="CH30" s="77">
        <f>SUM(CC25:CC29)</f>
        <v>24</v>
      </c>
      <c r="CI30"/>
      <c r="CJ30"/>
      <c r="CK30"/>
      <c r="CL30"/>
      <c r="CM30"/>
      <c r="CN30"/>
      <c r="CO30"/>
      <c r="CP30"/>
    </row>
    <row r="31" spans="5:94" s="56" customFormat="1" ht="13.5" thickBot="1">
      <c r="E31" s="59"/>
      <c r="G31" s="59"/>
      <c r="J31" s="59"/>
      <c r="L31" s="59"/>
      <c r="O31" s="58"/>
      <c r="P31" s="57"/>
      <c r="Q31" s="58"/>
      <c r="R31" s="57"/>
      <c r="S31" s="57"/>
      <c r="T31" s="58"/>
      <c r="U31" s="57"/>
      <c r="V31" s="58"/>
      <c r="W31" s="57"/>
      <c r="X31" s="57"/>
      <c r="Y31" s="58"/>
      <c r="Z31" s="57"/>
      <c r="AA31" s="58"/>
      <c r="AB31" s="57"/>
      <c r="AC31" s="57"/>
      <c r="AD31" s="58"/>
      <c r="AE31" s="57"/>
      <c r="AF31" s="58"/>
      <c r="AI31" s="59"/>
      <c r="AK31" s="59"/>
      <c r="AN31" s="59"/>
      <c r="AP31" s="59"/>
      <c r="AS31" s="59"/>
      <c r="AU31" s="59"/>
      <c r="AX31" s="59"/>
      <c r="AZ31" s="59"/>
      <c r="BC31" s="59"/>
      <c r="BE31" s="59"/>
      <c r="BH31" s="59"/>
      <c r="BJ31" s="59"/>
      <c r="BM31" s="59"/>
      <c r="BO31" s="59"/>
      <c r="BR31" s="59"/>
      <c r="BT31" s="59"/>
      <c r="BW31" s="59"/>
      <c r="BY31" s="59"/>
      <c r="CB31" s="59"/>
      <c r="CD31" s="59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</row>
    <row r="32" spans="1:94" s="7" customFormat="1" ht="12.75">
      <c r="A32" s="51"/>
      <c r="B32" s="61"/>
      <c r="C32" s="101">
        <v>2001</v>
      </c>
      <c r="D32" s="102"/>
      <c r="E32" s="102"/>
      <c r="F32" s="102"/>
      <c r="G32" s="103"/>
      <c r="H32" s="101">
        <v>2002</v>
      </c>
      <c r="I32" s="102"/>
      <c r="J32" s="102"/>
      <c r="K32" s="102"/>
      <c r="L32" s="103"/>
      <c r="M32" s="101">
        <v>2003</v>
      </c>
      <c r="N32" s="102"/>
      <c r="O32" s="102"/>
      <c r="P32" s="102"/>
      <c r="Q32" s="103"/>
      <c r="R32" s="101">
        <v>2004</v>
      </c>
      <c r="S32" s="102"/>
      <c r="T32" s="102"/>
      <c r="U32" s="102"/>
      <c r="V32" s="103"/>
      <c r="W32" s="101">
        <v>2005</v>
      </c>
      <c r="X32" s="102"/>
      <c r="Y32" s="102"/>
      <c r="Z32" s="102"/>
      <c r="AA32" s="103"/>
      <c r="AB32" s="101">
        <v>2006</v>
      </c>
      <c r="AC32" s="102"/>
      <c r="AD32" s="102"/>
      <c r="AE32" s="102"/>
      <c r="AF32" s="103"/>
      <c r="AG32" s="101">
        <v>2007</v>
      </c>
      <c r="AH32" s="102"/>
      <c r="AI32" s="102"/>
      <c r="AJ32" s="102"/>
      <c r="AK32" s="103"/>
      <c r="AL32" s="101">
        <v>2008</v>
      </c>
      <c r="AM32" s="102"/>
      <c r="AN32" s="102"/>
      <c r="AO32" s="102"/>
      <c r="AP32" s="103"/>
      <c r="AQ32" s="101">
        <v>2009</v>
      </c>
      <c r="AR32" s="102"/>
      <c r="AS32" s="102"/>
      <c r="AT32" s="102"/>
      <c r="AU32" s="103"/>
      <c r="AV32" s="101">
        <v>2010</v>
      </c>
      <c r="AW32" s="102"/>
      <c r="AX32" s="102"/>
      <c r="AY32" s="102"/>
      <c r="AZ32" s="103"/>
      <c r="BA32" s="101">
        <v>2011</v>
      </c>
      <c r="BB32" s="102"/>
      <c r="BC32" s="102"/>
      <c r="BD32" s="102"/>
      <c r="BE32" s="103"/>
      <c r="BF32" s="101">
        <v>2012</v>
      </c>
      <c r="BG32" s="102"/>
      <c r="BH32" s="102"/>
      <c r="BI32" s="102"/>
      <c r="BJ32" s="103"/>
      <c r="BK32" s="101">
        <v>2013</v>
      </c>
      <c r="BL32" s="102"/>
      <c r="BM32" s="102"/>
      <c r="BN32" s="102"/>
      <c r="BO32" s="103"/>
      <c r="BP32" s="101">
        <v>2014</v>
      </c>
      <c r="BQ32" s="102"/>
      <c r="BR32" s="102"/>
      <c r="BS32" s="102"/>
      <c r="BT32" s="103"/>
      <c r="BU32" s="101">
        <v>2015</v>
      </c>
      <c r="BV32" s="102"/>
      <c r="BW32" s="102"/>
      <c r="BX32" s="102"/>
      <c r="BY32" s="103"/>
      <c r="BZ32" s="106" t="s">
        <v>32</v>
      </c>
      <c r="CA32" s="107"/>
      <c r="CB32" s="107"/>
      <c r="CC32" s="107"/>
      <c r="CD32" s="108"/>
      <c r="CE32"/>
      <c r="CF32"/>
      <c r="CG32"/>
      <c r="CH32"/>
      <c r="CI32"/>
      <c r="CJ32"/>
      <c r="CK32"/>
      <c r="CL32"/>
      <c r="CM32"/>
      <c r="CN32"/>
      <c r="CO32"/>
      <c r="CP32"/>
    </row>
    <row r="33" spans="1:94" s="7" customFormat="1" ht="12.75">
      <c r="A33" s="10"/>
      <c r="B33" s="9"/>
      <c r="C33" s="8" t="s">
        <v>0</v>
      </c>
      <c r="D33" s="104" t="s">
        <v>1</v>
      </c>
      <c r="E33" s="104"/>
      <c r="F33" s="9" t="s">
        <v>2</v>
      </c>
      <c r="G33" s="11" t="s">
        <v>3</v>
      </c>
      <c r="H33" s="8" t="s">
        <v>0</v>
      </c>
      <c r="I33" s="104" t="s">
        <v>1</v>
      </c>
      <c r="J33" s="104"/>
      <c r="K33" s="9" t="s">
        <v>2</v>
      </c>
      <c r="L33" s="11" t="s">
        <v>3</v>
      </c>
      <c r="M33" s="8" t="s">
        <v>0</v>
      </c>
      <c r="N33" s="104" t="s">
        <v>1</v>
      </c>
      <c r="O33" s="104"/>
      <c r="P33" s="9" t="s">
        <v>2</v>
      </c>
      <c r="Q33" s="11" t="s">
        <v>3</v>
      </c>
      <c r="R33" s="8" t="s">
        <v>0</v>
      </c>
      <c r="S33" s="104" t="s">
        <v>1</v>
      </c>
      <c r="T33" s="104"/>
      <c r="U33" s="9" t="s">
        <v>2</v>
      </c>
      <c r="V33" s="11" t="s">
        <v>3</v>
      </c>
      <c r="W33" s="8" t="s">
        <v>0</v>
      </c>
      <c r="X33" s="104" t="s">
        <v>1</v>
      </c>
      <c r="Y33" s="104"/>
      <c r="Z33" s="9" t="s">
        <v>2</v>
      </c>
      <c r="AA33" s="11" t="s">
        <v>3</v>
      </c>
      <c r="AB33" s="8" t="s">
        <v>0</v>
      </c>
      <c r="AC33" s="104" t="s">
        <v>1</v>
      </c>
      <c r="AD33" s="104"/>
      <c r="AE33" s="9" t="s">
        <v>2</v>
      </c>
      <c r="AF33" s="11" t="s">
        <v>3</v>
      </c>
      <c r="AG33" s="8" t="s">
        <v>0</v>
      </c>
      <c r="AH33" s="104" t="s">
        <v>1</v>
      </c>
      <c r="AI33" s="104"/>
      <c r="AJ33" s="9" t="s">
        <v>2</v>
      </c>
      <c r="AK33" s="11" t="s">
        <v>3</v>
      </c>
      <c r="AL33" s="8" t="s">
        <v>0</v>
      </c>
      <c r="AM33" s="104" t="s">
        <v>1</v>
      </c>
      <c r="AN33" s="104"/>
      <c r="AO33" s="9" t="s">
        <v>2</v>
      </c>
      <c r="AP33" s="11" t="s">
        <v>3</v>
      </c>
      <c r="AQ33" s="8" t="s">
        <v>0</v>
      </c>
      <c r="AR33" s="104" t="s">
        <v>1</v>
      </c>
      <c r="AS33" s="104"/>
      <c r="AT33" s="9" t="s">
        <v>2</v>
      </c>
      <c r="AU33" s="11" t="s">
        <v>3</v>
      </c>
      <c r="AV33" s="8" t="s">
        <v>0</v>
      </c>
      <c r="AW33" s="104" t="s">
        <v>1</v>
      </c>
      <c r="AX33" s="104"/>
      <c r="AY33" s="9" t="s">
        <v>2</v>
      </c>
      <c r="AZ33" s="11" t="s">
        <v>3</v>
      </c>
      <c r="BA33" s="8" t="s">
        <v>0</v>
      </c>
      <c r="BB33" s="104" t="s">
        <v>1</v>
      </c>
      <c r="BC33" s="104"/>
      <c r="BD33" s="9" t="s">
        <v>2</v>
      </c>
      <c r="BE33" s="11" t="s">
        <v>3</v>
      </c>
      <c r="BF33" s="8" t="s">
        <v>0</v>
      </c>
      <c r="BG33" s="104" t="s">
        <v>1</v>
      </c>
      <c r="BH33" s="104"/>
      <c r="BI33" s="9" t="s">
        <v>2</v>
      </c>
      <c r="BJ33" s="11" t="s">
        <v>3</v>
      </c>
      <c r="BK33" s="8" t="s">
        <v>0</v>
      </c>
      <c r="BL33" s="104" t="s">
        <v>1</v>
      </c>
      <c r="BM33" s="104"/>
      <c r="BN33" s="9" t="s">
        <v>2</v>
      </c>
      <c r="BO33" s="11" t="s">
        <v>3</v>
      </c>
      <c r="BP33" s="8" t="s">
        <v>0</v>
      </c>
      <c r="BQ33" s="104" t="s">
        <v>1</v>
      </c>
      <c r="BR33" s="104"/>
      <c r="BS33" s="9" t="s">
        <v>2</v>
      </c>
      <c r="BT33" s="11" t="s">
        <v>3</v>
      </c>
      <c r="BU33" s="8" t="s">
        <v>0</v>
      </c>
      <c r="BV33" s="104" t="s">
        <v>1</v>
      </c>
      <c r="BW33" s="104"/>
      <c r="BX33" s="9" t="s">
        <v>2</v>
      </c>
      <c r="BY33" s="11" t="s">
        <v>3</v>
      </c>
      <c r="BZ33" s="12" t="s">
        <v>0</v>
      </c>
      <c r="CA33" s="105" t="s">
        <v>1</v>
      </c>
      <c r="CB33" s="105"/>
      <c r="CC33" s="13" t="s">
        <v>2</v>
      </c>
      <c r="CD33" s="14" t="s">
        <v>3</v>
      </c>
      <c r="CE33"/>
      <c r="CF33"/>
      <c r="CG33"/>
      <c r="CH33"/>
      <c r="CI33"/>
      <c r="CJ33"/>
      <c r="CK33"/>
      <c r="CL33"/>
      <c r="CM33"/>
      <c r="CN33"/>
      <c r="CO33"/>
      <c r="CP33"/>
    </row>
    <row r="34" spans="1:82" ht="13.5" thickBot="1">
      <c r="A34" s="15"/>
      <c r="B34" s="16"/>
      <c r="C34" s="15"/>
      <c r="D34" s="16" t="s">
        <v>4</v>
      </c>
      <c r="E34" s="16" t="s">
        <v>5</v>
      </c>
      <c r="F34" s="16" t="s">
        <v>4</v>
      </c>
      <c r="G34" s="16" t="s">
        <v>5</v>
      </c>
      <c r="H34" s="15"/>
      <c r="I34" s="16" t="s">
        <v>4</v>
      </c>
      <c r="J34" s="16" t="s">
        <v>5</v>
      </c>
      <c r="K34" s="16" t="s">
        <v>4</v>
      </c>
      <c r="L34" s="16" t="s">
        <v>5</v>
      </c>
      <c r="M34" s="15"/>
      <c r="N34" s="16" t="s">
        <v>4</v>
      </c>
      <c r="O34" s="16" t="s">
        <v>5</v>
      </c>
      <c r="P34" s="16" t="s">
        <v>4</v>
      </c>
      <c r="Q34" s="16" t="s">
        <v>5</v>
      </c>
      <c r="R34" s="15"/>
      <c r="S34" s="16" t="s">
        <v>4</v>
      </c>
      <c r="T34" s="16" t="s">
        <v>5</v>
      </c>
      <c r="U34" s="16" t="s">
        <v>4</v>
      </c>
      <c r="V34" s="16" t="s">
        <v>5</v>
      </c>
      <c r="W34" s="15"/>
      <c r="X34" s="16" t="s">
        <v>4</v>
      </c>
      <c r="Y34" s="16" t="s">
        <v>5</v>
      </c>
      <c r="Z34" s="16" t="s">
        <v>4</v>
      </c>
      <c r="AA34" s="17" t="s">
        <v>5</v>
      </c>
      <c r="AB34" s="15"/>
      <c r="AC34" s="16" t="s">
        <v>4</v>
      </c>
      <c r="AD34" s="16" t="s">
        <v>5</v>
      </c>
      <c r="AE34" s="16" t="s">
        <v>4</v>
      </c>
      <c r="AF34" s="17" t="s">
        <v>5</v>
      </c>
      <c r="AG34" s="15"/>
      <c r="AH34" s="16" t="s">
        <v>4</v>
      </c>
      <c r="AI34" s="16" t="s">
        <v>5</v>
      </c>
      <c r="AJ34" s="16" t="s">
        <v>4</v>
      </c>
      <c r="AK34" s="17" t="s">
        <v>5</v>
      </c>
      <c r="AL34" s="15"/>
      <c r="AM34" s="16" t="s">
        <v>4</v>
      </c>
      <c r="AN34" s="16" t="s">
        <v>5</v>
      </c>
      <c r="AO34" s="16" t="s">
        <v>4</v>
      </c>
      <c r="AP34" s="17" t="s">
        <v>5</v>
      </c>
      <c r="AQ34" s="15"/>
      <c r="AR34" s="16" t="s">
        <v>4</v>
      </c>
      <c r="AS34" s="16" t="s">
        <v>5</v>
      </c>
      <c r="AT34" s="16" t="s">
        <v>4</v>
      </c>
      <c r="AU34" s="17" t="s">
        <v>5</v>
      </c>
      <c r="AV34" s="15"/>
      <c r="AW34" s="16" t="s">
        <v>4</v>
      </c>
      <c r="AX34" s="16" t="s">
        <v>5</v>
      </c>
      <c r="AY34" s="16" t="s">
        <v>4</v>
      </c>
      <c r="AZ34" s="17" t="s">
        <v>5</v>
      </c>
      <c r="BA34" s="15"/>
      <c r="BB34" s="16" t="s">
        <v>4</v>
      </c>
      <c r="BC34" s="16" t="s">
        <v>5</v>
      </c>
      <c r="BD34" s="16" t="s">
        <v>4</v>
      </c>
      <c r="BE34" s="17" t="s">
        <v>5</v>
      </c>
      <c r="BF34" s="15"/>
      <c r="BG34" s="16" t="s">
        <v>4</v>
      </c>
      <c r="BH34" s="16" t="s">
        <v>5</v>
      </c>
      <c r="BI34" s="16" t="s">
        <v>4</v>
      </c>
      <c r="BJ34" s="17" t="s">
        <v>5</v>
      </c>
      <c r="BK34" s="15"/>
      <c r="BL34" s="16" t="s">
        <v>4</v>
      </c>
      <c r="BM34" s="16" t="s">
        <v>5</v>
      </c>
      <c r="BN34" s="16" t="s">
        <v>4</v>
      </c>
      <c r="BO34" s="17" t="s">
        <v>5</v>
      </c>
      <c r="BP34" s="15"/>
      <c r="BQ34" s="16" t="s">
        <v>4</v>
      </c>
      <c r="BR34" s="16" t="s">
        <v>5</v>
      </c>
      <c r="BS34" s="16" t="s">
        <v>4</v>
      </c>
      <c r="BT34" s="17" t="s">
        <v>5</v>
      </c>
      <c r="BU34" s="15"/>
      <c r="BV34" s="16" t="s">
        <v>4</v>
      </c>
      <c r="BW34" s="16" t="s">
        <v>5</v>
      </c>
      <c r="BX34" s="16" t="s">
        <v>4</v>
      </c>
      <c r="BY34" s="17" t="s">
        <v>5</v>
      </c>
      <c r="BZ34" s="18"/>
      <c r="CA34" s="19" t="s">
        <v>4</v>
      </c>
      <c r="CB34" s="19" t="s">
        <v>5</v>
      </c>
      <c r="CC34" s="19" t="s">
        <v>4</v>
      </c>
      <c r="CD34" s="20" t="s">
        <v>5</v>
      </c>
    </row>
    <row r="35" spans="1:82" ht="12.75">
      <c r="A35" s="21" t="s">
        <v>31</v>
      </c>
      <c r="B35" s="2"/>
      <c r="C35" s="22"/>
      <c r="D35" s="2"/>
      <c r="E35" s="3"/>
      <c r="F35" s="2"/>
      <c r="G35" s="23"/>
      <c r="H35" s="24"/>
      <c r="I35" s="2"/>
      <c r="J35" s="3"/>
      <c r="K35" s="2"/>
      <c r="L35" s="23"/>
      <c r="M35" s="24"/>
      <c r="N35" s="2"/>
      <c r="O35" s="3"/>
      <c r="P35" s="2"/>
      <c r="Q35" s="23"/>
      <c r="R35" s="22"/>
      <c r="S35" s="2"/>
      <c r="T35" s="3"/>
      <c r="U35" s="2"/>
      <c r="V35" s="23"/>
      <c r="W35" s="22"/>
      <c r="X35" s="2"/>
      <c r="Y35" s="3"/>
      <c r="Z35" s="2"/>
      <c r="AA35" s="23"/>
      <c r="AB35" s="22"/>
      <c r="AC35" s="2"/>
      <c r="AD35" s="3"/>
      <c r="AE35" s="2"/>
      <c r="AF35" s="23"/>
      <c r="AG35" s="22"/>
      <c r="AH35" s="2"/>
      <c r="AI35" s="3"/>
      <c r="AJ35" s="2"/>
      <c r="AK35" s="23"/>
      <c r="AL35" s="22"/>
      <c r="AM35" s="2"/>
      <c r="AN35" s="3"/>
      <c r="AO35" s="2"/>
      <c r="AP35" s="23"/>
      <c r="AQ35" s="22"/>
      <c r="AR35" s="2"/>
      <c r="AS35" s="3"/>
      <c r="AT35" s="2"/>
      <c r="AU35" s="23"/>
      <c r="AV35" s="22"/>
      <c r="AW35" s="2"/>
      <c r="AX35" s="3"/>
      <c r="AY35" s="2"/>
      <c r="AZ35" s="23"/>
      <c r="BA35" s="22"/>
      <c r="BB35" s="2"/>
      <c r="BC35" s="3"/>
      <c r="BD35" s="2"/>
      <c r="BE35" s="23"/>
      <c r="BF35" s="22"/>
      <c r="BG35" s="2"/>
      <c r="BH35" s="3"/>
      <c r="BI35" s="2"/>
      <c r="BJ35" s="23"/>
      <c r="BK35" s="22"/>
      <c r="BL35" s="2"/>
      <c r="BM35" s="3"/>
      <c r="BN35" s="2"/>
      <c r="BO35" s="23"/>
      <c r="BP35" s="22"/>
      <c r="BQ35" s="2"/>
      <c r="BR35" s="3"/>
      <c r="BS35" s="2"/>
      <c r="BT35" s="23"/>
      <c r="BU35" s="22"/>
      <c r="BV35" s="2"/>
      <c r="BW35" s="3"/>
      <c r="BX35" s="2"/>
      <c r="BY35" s="23"/>
      <c r="BZ35" s="25"/>
      <c r="CA35" s="25"/>
      <c r="CB35" s="25"/>
      <c r="CC35" s="25"/>
      <c r="CD35" s="26"/>
    </row>
    <row r="36" spans="1:94" s="34" customFormat="1" ht="12.75">
      <c r="A36" s="85" t="s">
        <v>36</v>
      </c>
      <c r="B36" s="27" t="s">
        <v>7</v>
      </c>
      <c r="C36" s="10"/>
      <c r="D36" s="27"/>
      <c r="E36" s="28"/>
      <c r="F36" s="27"/>
      <c r="G36" s="29"/>
      <c r="H36" s="30"/>
      <c r="I36" s="27"/>
      <c r="J36" s="28"/>
      <c r="K36" s="27"/>
      <c r="L36" s="29"/>
      <c r="M36" s="30"/>
      <c r="N36" s="27"/>
      <c r="O36" s="28"/>
      <c r="P36" s="27"/>
      <c r="Q36" s="29"/>
      <c r="R36" s="10">
        <f>S36+U36</f>
        <v>1</v>
      </c>
      <c r="S36" s="27">
        <v>1</v>
      </c>
      <c r="T36" s="28">
        <f>S36/R36</f>
        <v>1</v>
      </c>
      <c r="U36" s="27"/>
      <c r="V36" s="29"/>
      <c r="W36" s="10"/>
      <c r="X36" s="27"/>
      <c r="Y36" s="28"/>
      <c r="Z36" s="27"/>
      <c r="AA36" s="29"/>
      <c r="AB36" s="10"/>
      <c r="AC36" s="27"/>
      <c r="AD36" s="28"/>
      <c r="AE36" s="27"/>
      <c r="AF36" s="29"/>
      <c r="AG36" s="10"/>
      <c r="AH36" s="27"/>
      <c r="AI36" s="28"/>
      <c r="AJ36" s="27"/>
      <c r="AK36" s="29"/>
      <c r="AL36" s="10"/>
      <c r="AM36" s="27"/>
      <c r="AN36" s="28"/>
      <c r="AO36" s="27"/>
      <c r="AP36" s="29"/>
      <c r="AQ36" s="10"/>
      <c r="AR36" s="27"/>
      <c r="AS36" s="28"/>
      <c r="AT36" s="27"/>
      <c r="AU36" s="29"/>
      <c r="AV36" s="10"/>
      <c r="AW36" s="27"/>
      <c r="AX36" s="28"/>
      <c r="AY36" s="27"/>
      <c r="AZ36" s="29"/>
      <c r="BA36" s="10"/>
      <c r="BB36" s="27"/>
      <c r="BC36" s="28"/>
      <c r="BD36" s="27"/>
      <c r="BE36" s="29"/>
      <c r="BF36" s="10"/>
      <c r="BG36" s="27"/>
      <c r="BH36" s="28"/>
      <c r="BI36" s="27"/>
      <c r="BJ36" s="29"/>
      <c r="BK36" s="10"/>
      <c r="BL36" s="27"/>
      <c r="BM36" s="28"/>
      <c r="BN36" s="27"/>
      <c r="BO36" s="29"/>
      <c r="BP36" s="10"/>
      <c r="BQ36" s="27"/>
      <c r="BR36" s="28"/>
      <c r="BS36" s="27"/>
      <c r="BT36" s="29"/>
      <c r="BU36" s="10"/>
      <c r="BV36" s="27"/>
      <c r="BW36" s="28"/>
      <c r="BX36" s="27"/>
      <c r="BY36" s="29"/>
      <c r="BZ36" s="31"/>
      <c r="CA36" s="31"/>
      <c r="CB36" s="32"/>
      <c r="CC36" s="31"/>
      <c r="CD36" s="33"/>
      <c r="CE36"/>
      <c r="CF36"/>
      <c r="CG36"/>
      <c r="CH36"/>
      <c r="CI36"/>
      <c r="CJ36"/>
      <c r="CK36"/>
      <c r="CL36"/>
      <c r="CM36"/>
      <c r="CN36"/>
      <c r="CO36"/>
      <c r="CP36"/>
    </row>
    <row r="37" spans="1:94" s="6" customFormat="1" ht="12.75">
      <c r="A37" s="22" t="s">
        <v>8</v>
      </c>
      <c r="B37" s="2" t="s">
        <v>9</v>
      </c>
      <c r="C37" s="22"/>
      <c r="D37" s="2"/>
      <c r="E37" s="3"/>
      <c r="F37" s="2"/>
      <c r="G37" s="23"/>
      <c r="H37" s="24"/>
      <c r="I37" s="2"/>
      <c r="J37" s="3"/>
      <c r="K37" s="2"/>
      <c r="L37" s="23"/>
      <c r="M37" s="24"/>
      <c r="N37" s="2"/>
      <c r="O37" s="3"/>
      <c r="P37" s="2"/>
      <c r="Q37" s="23"/>
      <c r="R37" s="22"/>
      <c r="S37" s="2"/>
      <c r="T37" s="3"/>
      <c r="U37" s="2"/>
      <c r="V37" s="23"/>
      <c r="W37" s="22"/>
      <c r="X37" s="2"/>
      <c r="Y37" s="3"/>
      <c r="Z37" s="2"/>
      <c r="AA37" s="23"/>
      <c r="AB37" s="22">
        <v>3</v>
      </c>
      <c r="AC37" s="2">
        <v>3</v>
      </c>
      <c r="AD37" s="3">
        <f>AC37/AB37</f>
        <v>1</v>
      </c>
      <c r="AE37" s="2"/>
      <c r="AF37" s="23"/>
      <c r="AG37" s="22">
        <v>2</v>
      </c>
      <c r="AH37" s="2">
        <v>2</v>
      </c>
      <c r="AI37" s="3">
        <f aca="true" t="shared" si="45" ref="AI37:AI44">AH37/AG37</f>
        <v>1</v>
      </c>
      <c r="AJ37" s="2"/>
      <c r="AK37" s="23"/>
      <c r="AL37" s="22">
        <v>4</v>
      </c>
      <c r="AM37" s="2">
        <v>3</v>
      </c>
      <c r="AN37" s="3">
        <f aca="true" t="shared" si="46" ref="AN37:AN44">AM37/AL37</f>
        <v>0.75</v>
      </c>
      <c r="AO37" s="2">
        <f aca="true" t="shared" si="47" ref="AO37:AO44">AL37-AM37</f>
        <v>1</v>
      </c>
      <c r="AP37" s="23">
        <f>AO37/AL37</f>
        <v>0.25</v>
      </c>
      <c r="AQ37" s="22">
        <v>2</v>
      </c>
      <c r="AR37" s="2">
        <v>2</v>
      </c>
      <c r="AS37" s="3">
        <f>AR37/AQ37</f>
        <v>1</v>
      </c>
      <c r="AT37" s="2"/>
      <c r="AU37" s="23"/>
      <c r="AV37" s="22"/>
      <c r="AW37" s="2"/>
      <c r="AX37" s="3"/>
      <c r="AY37" s="2"/>
      <c r="AZ37" s="23"/>
      <c r="BA37" s="22"/>
      <c r="BB37" s="2"/>
      <c r="BC37" s="3"/>
      <c r="BD37" s="2"/>
      <c r="BE37" s="23"/>
      <c r="BF37" s="22">
        <f>BF8</f>
        <v>2</v>
      </c>
      <c r="BG37" s="2">
        <f>BG8</f>
        <v>2</v>
      </c>
      <c r="BH37" s="3">
        <f>BG37/BF37</f>
        <v>1</v>
      </c>
      <c r="BI37" s="2"/>
      <c r="BJ37" s="23"/>
      <c r="BK37" s="22">
        <f>BK8</f>
        <v>3</v>
      </c>
      <c r="BL37" s="2">
        <f>BL8</f>
        <v>3</v>
      </c>
      <c r="BM37" s="3">
        <f>BL37/BK37</f>
        <v>1</v>
      </c>
      <c r="BN37" s="65">
        <f>BK37-BL37</f>
        <v>0</v>
      </c>
      <c r="BO37" s="23">
        <f>BN37/BK37</f>
        <v>0</v>
      </c>
      <c r="BP37" s="22">
        <f>BP8</f>
        <v>2</v>
      </c>
      <c r="BQ37" s="2">
        <f>BQ8</f>
        <v>2</v>
      </c>
      <c r="BR37" s="3">
        <f aca="true" t="shared" si="48" ref="BR37:BR44">BQ37/BP37</f>
        <v>1</v>
      </c>
      <c r="BS37" s="65">
        <f aca="true" t="shared" si="49" ref="BS37:BS44">BP37-BQ37</f>
        <v>0</v>
      </c>
      <c r="BT37" s="23">
        <f aca="true" t="shared" si="50" ref="BT37:BT44">BS37/BP37</f>
        <v>0</v>
      </c>
      <c r="BU37" s="22">
        <f>BU8</f>
        <v>3</v>
      </c>
      <c r="BV37" s="2">
        <f>BV8</f>
        <v>3</v>
      </c>
      <c r="BW37" s="3">
        <f aca="true" t="shared" si="51" ref="BW37:BW43">BV37/BU37</f>
        <v>1</v>
      </c>
      <c r="BX37" s="65">
        <f aca="true" t="shared" si="52" ref="BX37:BX43">BU37-BV37</f>
        <v>0</v>
      </c>
      <c r="BY37" s="23">
        <f aca="true" t="shared" si="53" ref="BY37:BY43">BX37/BU37</f>
        <v>0</v>
      </c>
      <c r="BZ37" s="80">
        <f>AB37+AG37+AL37+AQ37+AV37+BA37+BF37+BK37+BP37+BU37</f>
        <v>21</v>
      </c>
      <c r="CA37" s="81">
        <f>AC37+AH37+AM37+AR37+AW37+BB37+BG37+BL37+BQ37+BV37</f>
        <v>20</v>
      </c>
      <c r="CB37" s="82">
        <f aca="true" t="shared" si="54" ref="CB37:CB44">CA37/BZ37</f>
        <v>0.9523809523809523</v>
      </c>
      <c r="CC37" s="81">
        <f>AE37+AJ37+AO37+AT37+AY37+BD37+BI37+BN37+BS37+BX37</f>
        <v>1</v>
      </c>
      <c r="CD37" s="33">
        <f aca="true" t="shared" si="55" ref="CD37:CD44">CC37/BZ37</f>
        <v>0.047619047619047616</v>
      </c>
      <c r="CE37"/>
      <c r="CF37"/>
      <c r="CG37"/>
      <c r="CH37"/>
      <c r="CI37"/>
      <c r="CJ37"/>
      <c r="CK37"/>
      <c r="CL37"/>
      <c r="CM37"/>
      <c r="CN37"/>
      <c r="CO37"/>
      <c r="CP37"/>
    </row>
    <row r="38" spans="1:94" s="34" customFormat="1" ht="12.75">
      <c r="A38" s="10" t="s">
        <v>10</v>
      </c>
      <c r="B38" s="27" t="s">
        <v>11</v>
      </c>
      <c r="C38" s="10">
        <f>D38+F38</f>
        <v>2</v>
      </c>
      <c r="D38" s="27">
        <v>2</v>
      </c>
      <c r="E38" s="28">
        <f>D38/C38</f>
        <v>1</v>
      </c>
      <c r="F38" s="27"/>
      <c r="G38" s="29">
        <f>F38/C38</f>
        <v>0</v>
      </c>
      <c r="H38" s="30">
        <f>SUM(H25,H9)</f>
        <v>12</v>
      </c>
      <c r="I38" s="62">
        <f>SUM(I25,I9)</f>
        <v>8</v>
      </c>
      <c r="J38" s="28">
        <f aca="true" t="shared" si="56" ref="J38:J44">I38/H38</f>
        <v>0.6666666666666666</v>
      </c>
      <c r="K38" s="63">
        <f aca="true" t="shared" si="57" ref="K38:K44">H38-I38</f>
        <v>4</v>
      </c>
      <c r="L38" s="29">
        <f aca="true" t="shared" si="58" ref="L38:L44">K38/H38</f>
        <v>0.3333333333333333</v>
      </c>
      <c r="M38" s="30">
        <f>SUM(M25,M9)</f>
        <v>9</v>
      </c>
      <c r="N38" s="62">
        <f>SUM(N25,N9)</f>
        <v>8</v>
      </c>
      <c r="O38" s="28">
        <f>N38/M38</f>
        <v>0.8888888888888888</v>
      </c>
      <c r="P38" s="63">
        <f>M38-N38</f>
        <v>1</v>
      </c>
      <c r="Q38" s="29">
        <f>P38/M38</f>
        <v>0.1111111111111111</v>
      </c>
      <c r="R38" s="30">
        <f>SUM(R25,R9)</f>
        <v>9</v>
      </c>
      <c r="S38" s="62">
        <f>SUM(S25,S9)</f>
        <v>7</v>
      </c>
      <c r="T38" s="28">
        <f>S38/R38</f>
        <v>0.7777777777777778</v>
      </c>
      <c r="U38" s="63">
        <f>R38-S38</f>
        <v>2</v>
      </c>
      <c r="V38" s="29">
        <f>U38/R38</f>
        <v>0.2222222222222222</v>
      </c>
      <c r="W38" s="30">
        <f>SUM(W25,W9)</f>
        <v>9</v>
      </c>
      <c r="X38" s="62">
        <f>SUM(X25,X9)</f>
        <v>7</v>
      </c>
      <c r="Y38" s="28">
        <f>X38/W38</f>
        <v>0.7777777777777778</v>
      </c>
      <c r="Z38" s="63">
        <f>W38-X38</f>
        <v>2</v>
      </c>
      <c r="AA38" s="29">
        <f>Z38/W38</f>
        <v>0.2222222222222222</v>
      </c>
      <c r="AB38" s="30">
        <f>SUM(AB25,AB9)</f>
        <v>12</v>
      </c>
      <c r="AC38" s="62">
        <f>SUM(AC25,AC9)</f>
        <v>8</v>
      </c>
      <c r="AD38" s="28">
        <f>AC38/AB38</f>
        <v>0.6666666666666666</v>
      </c>
      <c r="AE38" s="63">
        <f>AB38-AC38</f>
        <v>4</v>
      </c>
      <c r="AF38" s="29">
        <f>AE38/AB38</f>
        <v>0.3333333333333333</v>
      </c>
      <c r="AG38" s="30">
        <f>SUM(AG25,AG9)</f>
        <v>10</v>
      </c>
      <c r="AH38" s="62">
        <f>SUM(AH25,AH9)</f>
        <v>9</v>
      </c>
      <c r="AI38" s="28">
        <f t="shared" si="45"/>
        <v>0.9</v>
      </c>
      <c r="AJ38" s="63">
        <f>AG38-AH38</f>
        <v>1</v>
      </c>
      <c r="AK38" s="29">
        <f>AJ38/AG38</f>
        <v>0.1</v>
      </c>
      <c r="AL38" s="30">
        <f>SUM(AL25,AL9)</f>
        <v>14</v>
      </c>
      <c r="AM38" s="62">
        <f>SUM(AM25,AM9)</f>
        <v>12</v>
      </c>
      <c r="AN38" s="28">
        <f t="shared" si="46"/>
        <v>0.8571428571428571</v>
      </c>
      <c r="AO38" s="63">
        <f t="shared" si="47"/>
        <v>2</v>
      </c>
      <c r="AP38" s="29">
        <f>AO38/AL38</f>
        <v>0.14285714285714285</v>
      </c>
      <c r="AQ38" s="30">
        <f>SUM(AQ25,AQ9)</f>
        <v>13</v>
      </c>
      <c r="AR38" s="62">
        <f>SUM(AR25,AR9)</f>
        <v>10</v>
      </c>
      <c r="AS38" s="28">
        <f>AR38/AQ38</f>
        <v>0.7692307692307693</v>
      </c>
      <c r="AT38" s="63">
        <f>AQ38-AR38</f>
        <v>3</v>
      </c>
      <c r="AU38" s="29">
        <f>AT38/AQ38</f>
        <v>0.23076923076923078</v>
      </c>
      <c r="AV38" s="30">
        <f>SUM(AV25,AV9)</f>
        <v>13</v>
      </c>
      <c r="AW38" s="62">
        <f>SUM(AW25,AW9)</f>
        <v>10</v>
      </c>
      <c r="AX38" s="28">
        <f aca="true" t="shared" si="59" ref="AX38:AX44">AW38/AV38</f>
        <v>0.7692307692307693</v>
      </c>
      <c r="AY38" s="63">
        <f aca="true" t="shared" si="60" ref="AY38:AY44">AV38-AW38</f>
        <v>3</v>
      </c>
      <c r="AZ38" s="29">
        <f>AY38/AV38</f>
        <v>0.23076923076923078</v>
      </c>
      <c r="BA38" s="30">
        <f>SUM(BA25,BA9)</f>
        <v>6</v>
      </c>
      <c r="BB38" s="62">
        <f>SUM(BB25,BB9)</f>
        <v>5</v>
      </c>
      <c r="BC38" s="28">
        <f aca="true" t="shared" si="61" ref="BC38:BC44">BB38/BA38</f>
        <v>0.8333333333333334</v>
      </c>
      <c r="BD38" s="63">
        <f aca="true" t="shared" si="62" ref="BD38:BD44">BA38-BB38</f>
        <v>1</v>
      </c>
      <c r="BE38" s="29">
        <f aca="true" t="shared" si="63" ref="BE38:BE44">BD38/BA38</f>
        <v>0.16666666666666666</v>
      </c>
      <c r="BF38" s="30">
        <f>SUM(BF25,BF9)</f>
        <v>13</v>
      </c>
      <c r="BG38" s="62">
        <f>SUM(BG25,BG9)</f>
        <v>12</v>
      </c>
      <c r="BH38" s="28">
        <f>BG38/BF38</f>
        <v>0.9230769230769231</v>
      </c>
      <c r="BI38" s="63">
        <f>BF38-BG38</f>
        <v>1</v>
      </c>
      <c r="BJ38" s="29">
        <f>BI38/BF38</f>
        <v>0.07692307692307693</v>
      </c>
      <c r="BK38" s="30">
        <f>SUM(BK25,BK9)</f>
        <v>5</v>
      </c>
      <c r="BL38" s="62">
        <f>SUM(BL25,BL9)</f>
        <v>1</v>
      </c>
      <c r="BM38" s="28">
        <f>BL38/BK38</f>
        <v>0.2</v>
      </c>
      <c r="BN38" s="63">
        <f>BK38-BL38</f>
        <v>4</v>
      </c>
      <c r="BO38" s="29">
        <f>BN38/BK38</f>
        <v>0.8</v>
      </c>
      <c r="BP38" s="30">
        <f>SUM(BP25,BP9)</f>
        <v>7</v>
      </c>
      <c r="BQ38" s="62">
        <f>SUM(BQ25,BQ9)</f>
        <v>5</v>
      </c>
      <c r="BR38" s="28">
        <f t="shared" si="48"/>
        <v>0.7142857142857143</v>
      </c>
      <c r="BS38" s="63">
        <f t="shared" si="49"/>
        <v>2</v>
      </c>
      <c r="BT38" s="29">
        <f t="shared" si="50"/>
        <v>0.2857142857142857</v>
      </c>
      <c r="BU38" s="30">
        <f>SUM(BU25,BU9)</f>
        <v>8</v>
      </c>
      <c r="BV38" s="62">
        <f>SUM(BV25,BV9)</f>
        <v>8</v>
      </c>
      <c r="BW38" s="28">
        <f t="shared" si="51"/>
        <v>1</v>
      </c>
      <c r="BX38" s="63">
        <f t="shared" si="52"/>
        <v>0</v>
      </c>
      <c r="BY38" s="29">
        <f t="shared" si="53"/>
        <v>0</v>
      </c>
      <c r="BZ38" s="80">
        <f aca="true" t="shared" si="64" ref="BZ38:BZ47">AB38+AG38+AL38+AQ38+AV38+BA38+BF38+BK38+BP38+BU38</f>
        <v>101</v>
      </c>
      <c r="CA38" s="81">
        <f aca="true" t="shared" si="65" ref="CA38:CA47">AC38+AH38+AM38+AR38+AW38+BB38+BG38+BL38+BQ38+BV38</f>
        <v>80</v>
      </c>
      <c r="CB38" s="82">
        <f t="shared" si="54"/>
        <v>0.7920792079207921</v>
      </c>
      <c r="CC38" s="81">
        <f>AE38+AJ38+AO38+AT38+AY38+BD38+BI38+BN38+BS38+BX38</f>
        <v>21</v>
      </c>
      <c r="CD38" s="33">
        <f t="shared" si="55"/>
        <v>0.2079207920792079</v>
      </c>
      <c r="CE38"/>
      <c r="CF38"/>
      <c r="CG38"/>
      <c r="CH38"/>
      <c r="CI38"/>
      <c r="CJ38"/>
      <c r="CK38"/>
      <c r="CL38"/>
      <c r="CM38"/>
      <c r="CN38"/>
      <c r="CO38"/>
      <c r="CP38"/>
    </row>
    <row r="39" spans="1:94" s="6" customFormat="1" ht="12.75">
      <c r="A39" s="22" t="s">
        <v>12</v>
      </c>
      <c r="B39" s="2" t="s">
        <v>13</v>
      </c>
      <c r="C39" s="22">
        <f>D39+F39</f>
        <v>11</v>
      </c>
      <c r="D39" s="2">
        <v>11</v>
      </c>
      <c r="E39" s="3">
        <f>D39/C39</f>
        <v>1</v>
      </c>
      <c r="F39" s="2"/>
      <c r="G39" s="23">
        <f>F39/C39</f>
        <v>0</v>
      </c>
      <c r="H39" s="24">
        <f>SUM(H26,H10)</f>
        <v>8</v>
      </c>
      <c r="I39" s="64">
        <f>SUM(I26,I10)</f>
        <v>6</v>
      </c>
      <c r="J39" s="3">
        <f t="shared" si="56"/>
        <v>0.75</v>
      </c>
      <c r="K39" s="65">
        <f t="shared" si="57"/>
        <v>2</v>
      </c>
      <c r="L39" s="23">
        <f t="shared" si="58"/>
        <v>0.25</v>
      </c>
      <c r="M39" s="24">
        <f>SUM(M26,M10)</f>
        <v>14</v>
      </c>
      <c r="N39" s="64">
        <f>SUM(N26,N10)</f>
        <v>12</v>
      </c>
      <c r="O39" s="3">
        <f>N39/M39</f>
        <v>0.8571428571428571</v>
      </c>
      <c r="P39" s="65">
        <f>M39-N39</f>
        <v>2</v>
      </c>
      <c r="Q39" s="23">
        <f>P39/M39</f>
        <v>0.14285714285714285</v>
      </c>
      <c r="R39" s="24">
        <f>SUM(R26,R10)</f>
        <v>11</v>
      </c>
      <c r="S39" s="64">
        <f>SUM(S26,S10)</f>
        <v>8</v>
      </c>
      <c r="T39" s="3">
        <f>S39/R39</f>
        <v>0.7272727272727273</v>
      </c>
      <c r="U39" s="65">
        <f>R39-S39</f>
        <v>3</v>
      </c>
      <c r="V39" s="23">
        <f>U39/R39</f>
        <v>0.2727272727272727</v>
      </c>
      <c r="W39" s="24">
        <f>SUM(W26,W10)</f>
        <v>10</v>
      </c>
      <c r="X39" s="64">
        <f>SUM(X26,X10)</f>
        <v>8</v>
      </c>
      <c r="Y39" s="3">
        <f>X39/W39</f>
        <v>0.8</v>
      </c>
      <c r="Z39" s="65">
        <f>W39-X39</f>
        <v>2</v>
      </c>
      <c r="AA39" s="23">
        <f>Z39/W39</f>
        <v>0.2</v>
      </c>
      <c r="AB39" s="24">
        <f>SUM(AB26,AB10)</f>
        <v>15</v>
      </c>
      <c r="AC39" s="64">
        <f>SUM(AC26,AC10)</f>
        <v>11</v>
      </c>
      <c r="AD39" s="3">
        <f>AC39/AB39</f>
        <v>0.7333333333333333</v>
      </c>
      <c r="AE39" s="65">
        <f>AB39-AC39</f>
        <v>4</v>
      </c>
      <c r="AF39" s="23">
        <f>AE39/AB39</f>
        <v>0.26666666666666666</v>
      </c>
      <c r="AG39" s="24">
        <f>SUM(AG26,AG10)</f>
        <v>15</v>
      </c>
      <c r="AH39" s="64">
        <f>SUM(AH26,AH10)</f>
        <v>13</v>
      </c>
      <c r="AI39" s="3">
        <f t="shared" si="45"/>
        <v>0.8666666666666667</v>
      </c>
      <c r="AJ39" s="65">
        <f>AG39-AH39</f>
        <v>2</v>
      </c>
      <c r="AK39" s="23">
        <f>AJ39/AG39</f>
        <v>0.13333333333333333</v>
      </c>
      <c r="AL39" s="24">
        <f>SUM(AL26,AL10)</f>
        <v>12</v>
      </c>
      <c r="AM39" s="64">
        <f>SUM(AM26,AM10)</f>
        <v>9</v>
      </c>
      <c r="AN39" s="3">
        <f t="shared" si="46"/>
        <v>0.75</v>
      </c>
      <c r="AO39" s="65">
        <f t="shared" si="47"/>
        <v>3</v>
      </c>
      <c r="AP39" s="23">
        <f>AO39/AL39</f>
        <v>0.25</v>
      </c>
      <c r="AQ39" s="24">
        <f>SUM(AQ26,AQ10)</f>
        <v>12</v>
      </c>
      <c r="AR39" s="64">
        <f>SUM(AR26,AR10)</f>
        <v>9</v>
      </c>
      <c r="AS39" s="3">
        <f>AR39/AQ39</f>
        <v>0.75</v>
      </c>
      <c r="AT39" s="65">
        <f>AQ39-AR39</f>
        <v>3</v>
      </c>
      <c r="AU39" s="23">
        <f>AT39/AQ39</f>
        <v>0.25</v>
      </c>
      <c r="AV39" s="24">
        <f>SUM(AV26,AV10)</f>
        <v>11</v>
      </c>
      <c r="AW39" s="64">
        <f>SUM(AW26,AW10)</f>
        <v>10</v>
      </c>
      <c r="AX39" s="3">
        <f t="shared" si="59"/>
        <v>0.9090909090909091</v>
      </c>
      <c r="AY39" s="65">
        <f t="shared" si="60"/>
        <v>1</v>
      </c>
      <c r="AZ39" s="23">
        <f>AY39/AV39</f>
        <v>0.09090909090909091</v>
      </c>
      <c r="BA39" s="24">
        <f>SUM(BA26,BA10)</f>
        <v>9</v>
      </c>
      <c r="BB39" s="64">
        <f>SUM(BB26,BB10)</f>
        <v>8</v>
      </c>
      <c r="BC39" s="3">
        <f t="shared" si="61"/>
        <v>0.8888888888888888</v>
      </c>
      <c r="BD39" s="65">
        <f t="shared" si="62"/>
        <v>1</v>
      </c>
      <c r="BE39" s="23">
        <f t="shared" si="63"/>
        <v>0.1111111111111111</v>
      </c>
      <c r="BF39" s="24">
        <f>SUM(BF26,BF10)</f>
        <v>4</v>
      </c>
      <c r="BG39" s="64">
        <f>SUM(BG26,BG10)</f>
        <v>2</v>
      </c>
      <c r="BH39" s="3">
        <f>BG39/BF39</f>
        <v>0.5</v>
      </c>
      <c r="BI39" s="65">
        <f>BF39-BG39</f>
        <v>2</v>
      </c>
      <c r="BJ39" s="23">
        <f>BI39/BF39</f>
        <v>0.5</v>
      </c>
      <c r="BK39" s="24">
        <f>SUM(BK26,BK10)</f>
        <v>11</v>
      </c>
      <c r="BL39" s="64">
        <f>SUM(BL26,BL10)</f>
        <v>8</v>
      </c>
      <c r="BM39" s="3">
        <f>BL39/BK39</f>
        <v>0.7272727272727273</v>
      </c>
      <c r="BN39" s="65">
        <f>BK39-BL39</f>
        <v>3</v>
      </c>
      <c r="BO39" s="23">
        <f>BN39/BK39</f>
        <v>0.2727272727272727</v>
      </c>
      <c r="BP39" s="24">
        <f>SUM(BP26,BP10)</f>
        <v>6</v>
      </c>
      <c r="BQ39" s="64">
        <f>SUM(BQ26,BQ10)</f>
        <v>6</v>
      </c>
      <c r="BR39" s="3">
        <f t="shared" si="48"/>
        <v>1</v>
      </c>
      <c r="BS39" s="65">
        <f t="shared" si="49"/>
        <v>0</v>
      </c>
      <c r="BT39" s="23">
        <f t="shared" si="50"/>
        <v>0</v>
      </c>
      <c r="BU39" s="24">
        <f>SUM(BU26,BU10)</f>
        <v>12</v>
      </c>
      <c r="BV39" s="64">
        <f>SUM(BV26,BV10)</f>
        <v>10</v>
      </c>
      <c r="BW39" s="3">
        <f t="shared" si="51"/>
        <v>0.8333333333333334</v>
      </c>
      <c r="BX39" s="65">
        <f t="shared" si="52"/>
        <v>2</v>
      </c>
      <c r="BY39" s="23">
        <f t="shared" si="53"/>
        <v>0.16666666666666666</v>
      </c>
      <c r="BZ39" s="80">
        <f t="shared" si="64"/>
        <v>107</v>
      </c>
      <c r="CA39" s="81">
        <f t="shared" si="65"/>
        <v>86</v>
      </c>
      <c r="CB39" s="82">
        <f t="shared" si="54"/>
        <v>0.8037383177570093</v>
      </c>
      <c r="CC39" s="81">
        <f>AE39+AJ39+AO39+AT39+AY39+BD39+BI39+BN39+BS39+BX39</f>
        <v>21</v>
      </c>
      <c r="CD39" s="33">
        <f t="shared" si="55"/>
        <v>0.19626168224299065</v>
      </c>
      <c r="CE39"/>
      <c r="CF39"/>
      <c r="CG39"/>
      <c r="CH39"/>
      <c r="CI39"/>
      <c r="CJ39"/>
      <c r="CK39"/>
      <c r="CL39"/>
      <c r="CM39"/>
      <c r="CN39"/>
      <c r="CO39"/>
      <c r="CP39"/>
    </row>
    <row r="40" spans="1:94" s="34" customFormat="1" ht="12.75">
      <c r="A40" s="10" t="s">
        <v>14</v>
      </c>
      <c r="B40" s="27" t="s">
        <v>15</v>
      </c>
      <c r="C40" s="10"/>
      <c r="D40" s="27"/>
      <c r="E40" s="28"/>
      <c r="F40" s="27"/>
      <c r="G40" s="29"/>
      <c r="H40" s="30">
        <f>SUM(H11)</f>
        <v>2</v>
      </c>
      <c r="I40" s="62">
        <f>SUM(I11)</f>
        <v>2</v>
      </c>
      <c r="J40" s="28">
        <f t="shared" si="56"/>
        <v>1</v>
      </c>
      <c r="K40" s="63">
        <f t="shared" si="57"/>
        <v>0</v>
      </c>
      <c r="L40" s="29">
        <f t="shared" si="58"/>
        <v>0</v>
      </c>
      <c r="M40" s="30"/>
      <c r="N40" s="27"/>
      <c r="O40" s="28"/>
      <c r="P40" s="27"/>
      <c r="Q40" s="29"/>
      <c r="R40" s="10"/>
      <c r="S40" s="27"/>
      <c r="T40" s="28"/>
      <c r="U40" s="27"/>
      <c r="V40" s="29"/>
      <c r="W40" s="10"/>
      <c r="X40" s="27"/>
      <c r="Y40" s="28"/>
      <c r="Z40" s="27"/>
      <c r="AA40" s="29"/>
      <c r="AB40" s="10"/>
      <c r="AC40" s="27"/>
      <c r="AD40" s="28"/>
      <c r="AE40" s="27"/>
      <c r="AF40" s="29"/>
      <c r="AG40" s="10">
        <v>5</v>
      </c>
      <c r="AH40" s="27">
        <v>5</v>
      </c>
      <c r="AI40" s="28">
        <f t="shared" si="45"/>
        <v>1</v>
      </c>
      <c r="AJ40" s="27"/>
      <c r="AK40" s="29"/>
      <c r="AL40" s="10">
        <v>1</v>
      </c>
      <c r="AM40" s="27">
        <v>1</v>
      </c>
      <c r="AN40" s="28">
        <f t="shared" si="46"/>
        <v>1</v>
      </c>
      <c r="AO40" s="27"/>
      <c r="AP40" s="29"/>
      <c r="AQ40" s="10"/>
      <c r="AR40" s="27"/>
      <c r="AS40" s="28"/>
      <c r="AT40" s="27"/>
      <c r="AU40" s="29"/>
      <c r="AV40" s="10">
        <v>3</v>
      </c>
      <c r="AW40" s="27">
        <v>2</v>
      </c>
      <c r="AX40" s="35">
        <f t="shared" si="59"/>
        <v>0.6666666666666666</v>
      </c>
      <c r="AY40" s="36">
        <f t="shared" si="60"/>
        <v>1</v>
      </c>
      <c r="AZ40" s="37">
        <f>AY40/AV40</f>
        <v>0.3333333333333333</v>
      </c>
      <c r="BA40" s="30"/>
      <c r="BB40" s="62"/>
      <c r="BC40" s="35"/>
      <c r="BD40" s="36"/>
      <c r="BE40" s="37"/>
      <c r="BF40" s="30"/>
      <c r="BG40" s="62"/>
      <c r="BH40" s="35"/>
      <c r="BI40" s="36"/>
      <c r="BJ40" s="37"/>
      <c r="BK40" s="30"/>
      <c r="BL40" s="62"/>
      <c r="BM40" s="35"/>
      <c r="BN40" s="94"/>
      <c r="BO40" s="95"/>
      <c r="BP40" s="30">
        <f>BP11</f>
        <v>2</v>
      </c>
      <c r="BQ40" s="62">
        <f>BQ11</f>
        <v>2</v>
      </c>
      <c r="BR40" s="92">
        <f t="shared" si="48"/>
        <v>1</v>
      </c>
      <c r="BS40" s="94">
        <f t="shared" si="49"/>
        <v>0</v>
      </c>
      <c r="BT40" s="96">
        <f t="shared" si="50"/>
        <v>0</v>
      </c>
      <c r="BU40" s="30"/>
      <c r="BV40" s="62"/>
      <c r="BW40" s="92"/>
      <c r="BX40" s="94"/>
      <c r="BY40" s="96"/>
      <c r="BZ40" s="80">
        <f t="shared" si="64"/>
        <v>11</v>
      </c>
      <c r="CA40" s="81">
        <f t="shared" si="65"/>
        <v>10</v>
      </c>
      <c r="CB40" s="82">
        <f t="shared" si="54"/>
        <v>0.9090909090909091</v>
      </c>
      <c r="CC40" s="81">
        <f>AE40+AJ40+AO40+AT40+AY40+BD40+BI40+BN40+BS40+BX40</f>
        <v>1</v>
      </c>
      <c r="CD40" s="33">
        <f t="shared" si="55"/>
        <v>0.09090909090909091</v>
      </c>
      <c r="CE40"/>
      <c r="CF40"/>
      <c r="CG40"/>
      <c r="CH40"/>
      <c r="CI40"/>
      <c r="CJ40"/>
      <c r="CK40"/>
      <c r="CL40"/>
      <c r="CM40"/>
      <c r="CN40"/>
      <c r="CO40"/>
      <c r="CP40"/>
    </row>
    <row r="41" spans="1:94" s="6" customFormat="1" ht="12.75">
      <c r="A41" s="22" t="s">
        <v>16</v>
      </c>
      <c r="B41" s="2" t="s">
        <v>17</v>
      </c>
      <c r="C41" s="22">
        <f aca="true" t="shared" si="66" ref="C41:C46">D41+F41</f>
        <v>2</v>
      </c>
      <c r="D41" s="2">
        <v>2</v>
      </c>
      <c r="E41" s="3">
        <f aca="true" t="shared" si="67" ref="E41:E46">D41/C41</f>
        <v>1</v>
      </c>
      <c r="F41" s="2"/>
      <c r="G41" s="23">
        <f aca="true" t="shared" si="68" ref="G41:G46">F41/C41</f>
        <v>0</v>
      </c>
      <c r="H41" s="24">
        <f>SUM(H12)</f>
        <v>2</v>
      </c>
      <c r="I41" s="64">
        <f>SUM(H12)</f>
        <v>2</v>
      </c>
      <c r="J41" s="3">
        <f t="shared" si="56"/>
        <v>1</v>
      </c>
      <c r="K41" s="65">
        <f t="shared" si="57"/>
        <v>0</v>
      </c>
      <c r="L41" s="23">
        <f t="shared" si="58"/>
        <v>0</v>
      </c>
      <c r="M41" s="24"/>
      <c r="N41" s="2"/>
      <c r="O41" s="3"/>
      <c r="P41" s="2"/>
      <c r="Q41" s="23"/>
      <c r="R41" s="22"/>
      <c r="S41" s="2"/>
      <c r="T41" s="3"/>
      <c r="U41" s="2"/>
      <c r="V41" s="23"/>
      <c r="W41" s="22">
        <f>X41+Z41</f>
        <v>2</v>
      </c>
      <c r="X41" s="2">
        <v>2</v>
      </c>
      <c r="Y41" s="3">
        <f>X41/W41</f>
        <v>1</v>
      </c>
      <c r="Z41" s="2"/>
      <c r="AA41" s="23"/>
      <c r="AB41" s="22">
        <v>1</v>
      </c>
      <c r="AC41" s="2">
        <v>1</v>
      </c>
      <c r="AD41" s="3">
        <f>AC41/AB41</f>
        <v>1</v>
      </c>
      <c r="AE41" s="2"/>
      <c r="AF41" s="23"/>
      <c r="AG41" s="22">
        <v>7</v>
      </c>
      <c r="AH41" s="2">
        <v>6</v>
      </c>
      <c r="AI41" s="3">
        <f t="shared" si="45"/>
        <v>0.8571428571428571</v>
      </c>
      <c r="AJ41" s="2">
        <v>1</v>
      </c>
      <c r="AK41" s="23">
        <f>AJ41/AG41</f>
        <v>0.14285714285714285</v>
      </c>
      <c r="AL41" s="22">
        <v>4</v>
      </c>
      <c r="AM41" s="2">
        <v>3</v>
      </c>
      <c r="AN41" s="3">
        <f t="shared" si="46"/>
        <v>0.75</v>
      </c>
      <c r="AO41" s="2">
        <f t="shared" si="47"/>
        <v>1</v>
      </c>
      <c r="AP41" s="23">
        <f>AO41/AL41</f>
        <v>0.25</v>
      </c>
      <c r="AQ41" s="22">
        <v>1</v>
      </c>
      <c r="AR41" s="2"/>
      <c r="AS41" s="3">
        <f>AR41/AQ41</f>
        <v>0</v>
      </c>
      <c r="AT41" s="2">
        <f>AQ41-AR41</f>
        <v>1</v>
      </c>
      <c r="AU41" s="23">
        <f>AT41/AQ41</f>
        <v>1</v>
      </c>
      <c r="AV41" s="22">
        <v>4</v>
      </c>
      <c r="AW41" s="2">
        <v>4</v>
      </c>
      <c r="AX41" s="3">
        <f t="shared" si="59"/>
        <v>1</v>
      </c>
      <c r="AY41" s="2"/>
      <c r="AZ41" s="23"/>
      <c r="BA41" s="24">
        <f>SUM(BA12)</f>
        <v>1</v>
      </c>
      <c r="BB41" s="64">
        <f>SUM(BB12)</f>
        <v>1</v>
      </c>
      <c r="BC41" s="3">
        <f t="shared" si="61"/>
        <v>1</v>
      </c>
      <c r="BD41" s="65"/>
      <c r="BE41" s="23"/>
      <c r="BF41" s="24"/>
      <c r="BG41" s="64"/>
      <c r="BH41" s="3"/>
      <c r="BI41" s="65"/>
      <c r="BJ41" s="23"/>
      <c r="BK41" s="89">
        <v>1</v>
      </c>
      <c r="BL41" s="90">
        <v>1</v>
      </c>
      <c r="BM41" s="91">
        <f>BL41/BK41</f>
        <v>1</v>
      </c>
      <c r="BN41" s="65">
        <f>BK41-BL41</f>
        <v>0</v>
      </c>
      <c r="BO41" s="23">
        <f>BN41/BK41</f>
        <v>0</v>
      </c>
      <c r="BP41" s="89">
        <f>BP12</f>
        <v>1</v>
      </c>
      <c r="BQ41" s="90">
        <f>BQ12</f>
        <v>1</v>
      </c>
      <c r="BR41" s="91">
        <f t="shared" si="48"/>
        <v>1</v>
      </c>
      <c r="BS41" s="65">
        <f t="shared" si="49"/>
        <v>0</v>
      </c>
      <c r="BT41" s="23">
        <f t="shared" si="50"/>
        <v>0</v>
      </c>
      <c r="BU41" s="89">
        <f>BU12</f>
        <v>1</v>
      </c>
      <c r="BV41" s="90">
        <f>BV12</f>
        <v>1</v>
      </c>
      <c r="BW41" s="91">
        <f t="shared" si="51"/>
        <v>1</v>
      </c>
      <c r="BX41" s="65">
        <f t="shared" si="52"/>
        <v>0</v>
      </c>
      <c r="BY41" s="23">
        <f t="shared" si="53"/>
        <v>0</v>
      </c>
      <c r="BZ41" s="80">
        <f t="shared" si="64"/>
        <v>21</v>
      </c>
      <c r="CA41" s="81">
        <f t="shared" si="65"/>
        <v>18</v>
      </c>
      <c r="CB41" s="82">
        <f t="shared" si="54"/>
        <v>0.8571428571428571</v>
      </c>
      <c r="CC41" s="81">
        <f aca="true" t="shared" si="69" ref="CC41:CC47">AE41+AJ41+AO41+AT41+AY41+BD41+BI41+BN41+BS41+BX41</f>
        <v>3</v>
      </c>
      <c r="CD41" s="33">
        <f t="shared" si="55"/>
        <v>0.14285714285714285</v>
      </c>
      <c r="CE41"/>
      <c r="CF41"/>
      <c r="CG41"/>
      <c r="CH41"/>
      <c r="CI41"/>
      <c r="CJ41"/>
      <c r="CK41"/>
      <c r="CL41"/>
      <c r="CM41"/>
      <c r="CN41"/>
      <c r="CO41"/>
      <c r="CP41"/>
    </row>
    <row r="42" spans="1:94" s="34" customFormat="1" ht="12.75">
      <c r="A42" s="10" t="s">
        <v>18</v>
      </c>
      <c r="B42" s="27" t="s">
        <v>19</v>
      </c>
      <c r="C42" s="10">
        <f t="shared" si="66"/>
        <v>9</v>
      </c>
      <c r="D42" s="27">
        <v>9</v>
      </c>
      <c r="E42" s="28">
        <f t="shared" si="67"/>
        <v>1</v>
      </c>
      <c r="F42" s="27"/>
      <c r="G42" s="29">
        <f t="shared" si="68"/>
        <v>0</v>
      </c>
      <c r="H42" s="30">
        <f aca="true" t="shared" si="70" ref="H42:I44">SUM(H27,H13)</f>
        <v>12</v>
      </c>
      <c r="I42" s="62">
        <f t="shared" si="70"/>
        <v>11</v>
      </c>
      <c r="J42" s="28">
        <f t="shared" si="56"/>
        <v>0.9166666666666666</v>
      </c>
      <c r="K42" s="66">
        <f t="shared" si="57"/>
        <v>1</v>
      </c>
      <c r="L42" s="29">
        <f t="shared" si="58"/>
        <v>0.08333333333333333</v>
      </c>
      <c r="M42" s="30">
        <f aca="true" t="shared" si="71" ref="M42:N44">SUM(M27,M13)</f>
        <v>9</v>
      </c>
      <c r="N42" s="62">
        <f t="shared" si="71"/>
        <v>6</v>
      </c>
      <c r="O42" s="28">
        <f>N42/M42</f>
        <v>0.6666666666666666</v>
      </c>
      <c r="P42" s="66">
        <f>M42-N42</f>
        <v>3</v>
      </c>
      <c r="Q42" s="29">
        <f>P42/M42</f>
        <v>0.3333333333333333</v>
      </c>
      <c r="R42" s="30">
        <f aca="true" t="shared" si="72" ref="R42:S44">SUM(R27,R13)</f>
        <v>7</v>
      </c>
      <c r="S42" s="62">
        <f t="shared" si="72"/>
        <v>6</v>
      </c>
      <c r="T42" s="28">
        <f>S42/R42</f>
        <v>0.8571428571428571</v>
      </c>
      <c r="U42" s="66">
        <f>R42-S42</f>
        <v>1</v>
      </c>
      <c r="V42" s="29">
        <f>U42/R42</f>
        <v>0.14285714285714285</v>
      </c>
      <c r="W42" s="30">
        <f aca="true" t="shared" si="73" ref="W42:X44">SUM(W27,W13)</f>
        <v>16</v>
      </c>
      <c r="X42" s="62">
        <f t="shared" si="73"/>
        <v>10</v>
      </c>
      <c r="Y42" s="28">
        <f>X42/W42</f>
        <v>0.625</v>
      </c>
      <c r="Z42" s="66">
        <f>W42-X42</f>
        <v>6</v>
      </c>
      <c r="AA42" s="29">
        <f>Z42/W42</f>
        <v>0.375</v>
      </c>
      <c r="AB42" s="30">
        <f aca="true" t="shared" si="74" ref="AB42:AC44">SUM(AB27,AB13)</f>
        <v>18</v>
      </c>
      <c r="AC42" s="62">
        <f t="shared" si="74"/>
        <v>17</v>
      </c>
      <c r="AD42" s="28">
        <f>AC42/AB42</f>
        <v>0.9444444444444444</v>
      </c>
      <c r="AE42" s="66">
        <f>AB42-AC42</f>
        <v>1</v>
      </c>
      <c r="AF42" s="29">
        <f>AE42/AB42</f>
        <v>0.05555555555555555</v>
      </c>
      <c r="AG42" s="30">
        <f aca="true" t="shared" si="75" ref="AG42:AH44">SUM(AG27,AG13)</f>
        <v>18</v>
      </c>
      <c r="AH42" s="62">
        <f t="shared" si="75"/>
        <v>13</v>
      </c>
      <c r="AI42" s="28">
        <f t="shared" si="45"/>
        <v>0.7222222222222222</v>
      </c>
      <c r="AJ42" s="66">
        <f>AG42-AH42</f>
        <v>5</v>
      </c>
      <c r="AK42" s="29">
        <f>AJ42/AG42</f>
        <v>0.2777777777777778</v>
      </c>
      <c r="AL42" s="30">
        <f aca="true" t="shared" si="76" ref="AL42:AM44">SUM(AL27,AL13)</f>
        <v>11</v>
      </c>
      <c r="AM42" s="62">
        <f t="shared" si="76"/>
        <v>7</v>
      </c>
      <c r="AN42" s="28">
        <f t="shared" si="46"/>
        <v>0.6363636363636364</v>
      </c>
      <c r="AO42" s="66">
        <f t="shared" si="47"/>
        <v>4</v>
      </c>
      <c r="AP42" s="29">
        <f>AO42/AL42</f>
        <v>0.36363636363636365</v>
      </c>
      <c r="AQ42" s="30">
        <f aca="true" t="shared" si="77" ref="AQ42:AR44">SUM(AQ27,AQ13)</f>
        <v>20</v>
      </c>
      <c r="AR42" s="62">
        <f t="shared" si="77"/>
        <v>15</v>
      </c>
      <c r="AS42" s="28">
        <f>AR42/AQ42</f>
        <v>0.75</v>
      </c>
      <c r="AT42" s="66">
        <f>AQ42-AR42</f>
        <v>5</v>
      </c>
      <c r="AU42" s="29">
        <f>AT42/AQ42</f>
        <v>0.25</v>
      </c>
      <c r="AV42" s="30">
        <f aca="true" t="shared" si="78" ref="AV42:AW44">SUM(AV27,AV13)</f>
        <v>10</v>
      </c>
      <c r="AW42" s="62">
        <f t="shared" si="78"/>
        <v>9</v>
      </c>
      <c r="AX42" s="28">
        <f t="shared" si="59"/>
        <v>0.9</v>
      </c>
      <c r="AY42" s="66">
        <f t="shared" si="60"/>
        <v>1</v>
      </c>
      <c r="AZ42" s="29">
        <f>AY42/AV42</f>
        <v>0.1</v>
      </c>
      <c r="BA42" s="30">
        <f aca="true" t="shared" si="79" ref="BA42:BB44">SUM(BA27,BA13)</f>
        <v>10</v>
      </c>
      <c r="BB42" s="62">
        <f t="shared" si="79"/>
        <v>7</v>
      </c>
      <c r="BC42" s="28">
        <f t="shared" si="61"/>
        <v>0.7</v>
      </c>
      <c r="BD42" s="66">
        <f t="shared" si="62"/>
        <v>3</v>
      </c>
      <c r="BE42" s="29">
        <f t="shared" si="63"/>
        <v>0.3</v>
      </c>
      <c r="BF42" s="30">
        <f>SUM(BF27,BF13)</f>
        <v>8</v>
      </c>
      <c r="BG42" s="62">
        <f aca="true" t="shared" si="80" ref="BF42:BG44">SUM(BG27,BG13)</f>
        <v>8</v>
      </c>
      <c r="BH42" s="28">
        <f>BG42/BF42</f>
        <v>1</v>
      </c>
      <c r="BI42" s="66"/>
      <c r="BJ42" s="29"/>
      <c r="BK42" s="30">
        <f aca="true" t="shared" si="81" ref="BK42:BL44">SUM(BK27,BK13)</f>
        <v>6</v>
      </c>
      <c r="BL42" s="62">
        <f t="shared" si="81"/>
        <v>4</v>
      </c>
      <c r="BM42" s="28">
        <f>BL42/BK42</f>
        <v>0.6666666666666666</v>
      </c>
      <c r="BN42" s="63">
        <f>BK42-BL42</f>
        <v>2</v>
      </c>
      <c r="BO42" s="29">
        <f>BN42/BK42</f>
        <v>0.3333333333333333</v>
      </c>
      <c r="BP42" s="30">
        <f aca="true" t="shared" si="82" ref="BP42:BQ44">SUM(BP27,BP13)</f>
        <v>6</v>
      </c>
      <c r="BQ42" s="62">
        <f t="shared" si="82"/>
        <v>5</v>
      </c>
      <c r="BR42" s="28">
        <f t="shared" si="48"/>
        <v>0.8333333333333334</v>
      </c>
      <c r="BS42" s="63">
        <f t="shared" si="49"/>
        <v>1</v>
      </c>
      <c r="BT42" s="29">
        <f t="shared" si="50"/>
        <v>0.16666666666666666</v>
      </c>
      <c r="BU42" s="30">
        <f>SUM(BU27,BU13)</f>
        <v>6</v>
      </c>
      <c r="BV42" s="62">
        <f>SUM(BV27,BV13)</f>
        <v>6</v>
      </c>
      <c r="BW42" s="28">
        <f t="shared" si="51"/>
        <v>1</v>
      </c>
      <c r="BX42" s="63">
        <f t="shared" si="52"/>
        <v>0</v>
      </c>
      <c r="BY42" s="29">
        <f t="shared" si="53"/>
        <v>0</v>
      </c>
      <c r="BZ42" s="80">
        <f t="shared" si="64"/>
        <v>113</v>
      </c>
      <c r="CA42" s="81">
        <f t="shared" si="65"/>
        <v>91</v>
      </c>
      <c r="CB42" s="82">
        <f t="shared" si="54"/>
        <v>0.8053097345132744</v>
      </c>
      <c r="CC42" s="81">
        <f t="shared" si="69"/>
        <v>22</v>
      </c>
      <c r="CD42" s="33">
        <f t="shared" si="55"/>
        <v>0.19469026548672566</v>
      </c>
      <c r="CE42"/>
      <c r="CF42"/>
      <c r="CG42"/>
      <c r="CH42"/>
      <c r="CI42"/>
      <c r="CJ42"/>
      <c r="CK42"/>
      <c r="CL42"/>
      <c r="CM42"/>
      <c r="CN42"/>
      <c r="CO42"/>
      <c r="CP42"/>
    </row>
    <row r="43" spans="1:94" s="6" customFormat="1" ht="12.75">
      <c r="A43" s="22" t="s">
        <v>20</v>
      </c>
      <c r="B43" s="2" t="s">
        <v>21</v>
      </c>
      <c r="C43" s="22">
        <f t="shared" si="66"/>
        <v>57</v>
      </c>
      <c r="D43" s="2">
        <v>49</v>
      </c>
      <c r="E43" s="3">
        <f t="shared" si="67"/>
        <v>0.8596491228070176</v>
      </c>
      <c r="F43" s="2">
        <v>8</v>
      </c>
      <c r="G43" s="23">
        <f t="shared" si="68"/>
        <v>0.14035087719298245</v>
      </c>
      <c r="H43" s="24">
        <f t="shared" si="70"/>
        <v>81</v>
      </c>
      <c r="I43" s="64">
        <f t="shared" si="70"/>
        <v>63</v>
      </c>
      <c r="J43" s="3">
        <f t="shared" si="56"/>
        <v>0.7777777777777778</v>
      </c>
      <c r="K43" s="65">
        <f t="shared" si="57"/>
        <v>18</v>
      </c>
      <c r="L43" s="23">
        <f t="shared" si="58"/>
        <v>0.2222222222222222</v>
      </c>
      <c r="M43" s="24">
        <f t="shared" si="71"/>
        <v>63</v>
      </c>
      <c r="N43" s="64">
        <f t="shared" si="71"/>
        <v>53</v>
      </c>
      <c r="O43" s="3">
        <f>N43/M43</f>
        <v>0.8412698412698413</v>
      </c>
      <c r="P43" s="65">
        <f>M43-N43</f>
        <v>10</v>
      </c>
      <c r="Q43" s="23">
        <f>P43/M43</f>
        <v>0.15873015873015872</v>
      </c>
      <c r="R43" s="24">
        <f t="shared" si="72"/>
        <v>58</v>
      </c>
      <c r="S43" s="64">
        <f t="shared" si="72"/>
        <v>49</v>
      </c>
      <c r="T43" s="3">
        <f>S43/R43</f>
        <v>0.8448275862068966</v>
      </c>
      <c r="U43" s="65">
        <f>R43-S43</f>
        <v>9</v>
      </c>
      <c r="V43" s="23">
        <f>U43/R43</f>
        <v>0.15517241379310345</v>
      </c>
      <c r="W43" s="24">
        <f t="shared" si="73"/>
        <v>65</v>
      </c>
      <c r="X43" s="64">
        <f t="shared" si="73"/>
        <v>54</v>
      </c>
      <c r="Y43" s="3">
        <f>X43/W43</f>
        <v>0.8307692307692308</v>
      </c>
      <c r="Z43" s="65">
        <f>W43-X43</f>
        <v>11</v>
      </c>
      <c r="AA43" s="23">
        <f>Z43/W43</f>
        <v>0.16923076923076924</v>
      </c>
      <c r="AB43" s="24">
        <f t="shared" si="74"/>
        <v>58</v>
      </c>
      <c r="AC43" s="64">
        <f t="shared" si="74"/>
        <v>51</v>
      </c>
      <c r="AD43" s="3">
        <f>AC43/AB43</f>
        <v>0.8793103448275862</v>
      </c>
      <c r="AE43" s="65">
        <f>AB43-AC43</f>
        <v>7</v>
      </c>
      <c r="AF43" s="23">
        <f>AE43/AB43</f>
        <v>0.1206896551724138</v>
      </c>
      <c r="AG43" s="24">
        <f t="shared" si="75"/>
        <v>46</v>
      </c>
      <c r="AH43" s="64">
        <f t="shared" si="75"/>
        <v>39</v>
      </c>
      <c r="AI43" s="3">
        <f t="shared" si="45"/>
        <v>0.8478260869565217</v>
      </c>
      <c r="AJ43" s="65">
        <f>AG43-AH43</f>
        <v>7</v>
      </c>
      <c r="AK43" s="23">
        <f>AJ43/AG43</f>
        <v>0.15217391304347827</v>
      </c>
      <c r="AL43" s="24">
        <f t="shared" si="76"/>
        <v>34</v>
      </c>
      <c r="AM43" s="64">
        <f t="shared" si="76"/>
        <v>31</v>
      </c>
      <c r="AN43" s="3">
        <f t="shared" si="46"/>
        <v>0.9117647058823529</v>
      </c>
      <c r="AO43" s="65">
        <f t="shared" si="47"/>
        <v>3</v>
      </c>
      <c r="AP43" s="23">
        <f>AO43/AL43</f>
        <v>0.08823529411764706</v>
      </c>
      <c r="AQ43" s="24">
        <f t="shared" si="77"/>
        <v>50</v>
      </c>
      <c r="AR43" s="64">
        <f t="shared" si="77"/>
        <v>42</v>
      </c>
      <c r="AS43" s="3">
        <f>AR43/AQ43</f>
        <v>0.84</v>
      </c>
      <c r="AT43" s="65">
        <f>AQ43-AR43</f>
        <v>8</v>
      </c>
      <c r="AU43" s="23">
        <f>AT43/AQ43</f>
        <v>0.16</v>
      </c>
      <c r="AV43" s="24">
        <f t="shared" si="78"/>
        <v>42</v>
      </c>
      <c r="AW43" s="64">
        <f t="shared" si="78"/>
        <v>30</v>
      </c>
      <c r="AX43" s="3">
        <f t="shared" si="59"/>
        <v>0.7142857142857143</v>
      </c>
      <c r="AY43" s="65">
        <f t="shared" si="60"/>
        <v>12</v>
      </c>
      <c r="AZ43" s="23">
        <f>AY43/AV43</f>
        <v>0.2857142857142857</v>
      </c>
      <c r="BA43" s="24">
        <f t="shared" si="79"/>
        <v>37</v>
      </c>
      <c r="BB43" s="64">
        <f t="shared" si="79"/>
        <v>30</v>
      </c>
      <c r="BC43" s="3">
        <f t="shared" si="61"/>
        <v>0.8108108108108109</v>
      </c>
      <c r="BD43" s="65">
        <f t="shared" si="62"/>
        <v>7</v>
      </c>
      <c r="BE43" s="23">
        <f t="shared" si="63"/>
        <v>0.1891891891891892</v>
      </c>
      <c r="BF43" s="24">
        <f>SUM(BF28,BF14)</f>
        <v>38</v>
      </c>
      <c r="BG43" s="64">
        <f t="shared" si="80"/>
        <v>34</v>
      </c>
      <c r="BH43" s="3">
        <f>BG43/BF43</f>
        <v>0.8947368421052632</v>
      </c>
      <c r="BI43" s="65">
        <f>BF43-BG43</f>
        <v>4</v>
      </c>
      <c r="BJ43" s="23">
        <f>BI43/BF43</f>
        <v>0.10526315789473684</v>
      </c>
      <c r="BK43" s="24">
        <f t="shared" si="81"/>
        <v>41</v>
      </c>
      <c r="BL43" s="64">
        <f t="shared" si="81"/>
        <v>40</v>
      </c>
      <c r="BM43" s="3">
        <f>BL43/BK43</f>
        <v>0.975609756097561</v>
      </c>
      <c r="BN43" s="65">
        <f>BK43-BL43</f>
        <v>1</v>
      </c>
      <c r="BO43" s="23">
        <f>BN43/BK43</f>
        <v>0.024390243902439025</v>
      </c>
      <c r="BP43" s="24">
        <f t="shared" si="82"/>
        <v>53</v>
      </c>
      <c r="BQ43" s="64">
        <f t="shared" si="82"/>
        <v>41</v>
      </c>
      <c r="BR43" s="3">
        <f t="shared" si="48"/>
        <v>0.7735849056603774</v>
      </c>
      <c r="BS43" s="65">
        <f t="shared" si="49"/>
        <v>12</v>
      </c>
      <c r="BT43" s="23">
        <f t="shared" si="50"/>
        <v>0.22641509433962265</v>
      </c>
      <c r="BU43" s="24">
        <f>SUM(BU28,BU14)</f>
        <v>41</v>
      </c>
      <c r="BV43" s="64">
        <f>SUM(BV28,BV14)</f>
        <v>35</v>
      </c>
      <c r="BW43" s="3">
        <f t="shared" si="51"/>
        <v>0.8536585365853658</v>
      </c>
      <c r="BX43" s="65">
        <f t="shared" si="52"/>
        <v>6</v>
      </c>
      <c r="BY43" s="23">
        <f t="shared" si="53"/>
        <v>0.14634146341463414</v>
      </c>
      <c r="BZ43" s="80">
        <f t="shared" si="64"/>
        <v>440</v>
      </c>
      <c r="CA43" s="81">
        <f t="shared" si="65"/>
        <v>373</v>
      </c>
      <c r="CB43" s="82">
        <f t="shared" si="54"/>
        <v>0.8477272727272728</v>
      </c>
      <c r="CC43" s="81">
        <f t="shared" si="69"/>
        <v>67</v>
      </c>
      <c r="CD43" s="33">
        <f t="shared" si="55"/>
        <v>0.15227272727272728</v>
      </c>
      <c r="CE43"/>
      <c r="CF43"/>
      <c r="CG43"/>
      <c r="CH43"/>
      <c r="CI43"/>
      <c r="CJ43"/>
      <c r="CK43"/>
      <c r="CL43"/>
      <c r="CM43"/>
      <c r="CN43"/>
      <c r="CO43"/>
      <c r="CP43"/>
    </row>
    <row r="44" spans="1:94" s="34" customFormat="1" ht="13.5" thickBot="1">
      <c r="A44" s="10" t="s">
        <v>22</v>
      </c>
      <c r="B44" s="27" t="s">
        <v>23</v>
      </c>
      <c r="C44" s="10">
        <f t="shared" si="66"/>
        <v>7</v>
      </c>
      <c r="D44" s="27">
        <v>7</v>
      </c>
      <c r="E44" s="28">
        <f t="shared" si="67"/>
        <v>1</v>
      </c>
      <c r="F44" s="27"/>
      <c r="G44" s="29">
        <f t="shared" si="68"/>
        <v>0</v>
      </c>
      <c r="H44" s="30">
        <f t="shared" si="70"/>
        <v>4</v>
      </c>
      <c r="I44" s="62">
        <f t="shared" si="70"/>
        <v>4</v>
      </c>
      <c r="J44" s="28">
        <f t="shared" si="56"/>
        <v>1</v>
      </c>
      <c r="K44" s="66">
        <f t="shared" si="57"/>
        <v>0</v>
      </c>
      <c r="L44" s="29">
        <f t="shared" si="58"/>
        <v>0</v>
      </c>
      <c r="M44" s="30">
        <f t="shared" si="71"/>
        <v>14</v>
      </c>
      <c r="N44" s="62">
        <f t="shared" si="71"/>
        <v>12</v>
      </c>
      <c r="O44" s="28">
        <f>N44/M44</f>
        <v>0.8571428571428571</v>
      </c>
      <c r="P44" s="66">
        <f>M44-N44</f>
        <v>2</v>
      </c>
      <c r="Q44" s="29">
        <f>P44/M44</f>
        <v>0.14285714285714285</v>
      </c>
      <c r="R44" s="30">
        <f t="shared" si="72"/>
        <v>12</v>
      </c>
      <c r="S44" s="62">
        <f t="shared" si="72"/>
        <v>9</v>
      </c>
      <c r="T44" s="28">
        <f>S44/R44</f>
        <v>0.75</v>
      </c>
      <c r="U44" s="66">
        <f>R44-S44</f>
        <v>3</v>
      </c>
      <c r="V44" s="29">
        <f>U44/R44</f>
        <v>0.25</v>
      </c>
      <c r="W44" s="30">
        <f t="shared" si="73"/>
        <v>8</v>
      </c>
      <c r="X44" s="62">
        <f t="shared" si="73"/>
        <v>7</v>
      </c>
      <c r="Y44" s="28">
        <f>X44/W44</f>
        <v>0.875</v>
      </c>
      <c r="Z44" s="66">
        <f>W44-X44</f>
        <v>1</v>
      </c>
      <c r="AA44" s="29">
        <f>Z44/W44</f>
        <v>0.125</v>
      </c>
      <c r="AB44" s="30">
        <f t="shared" si="74"/>
        <v>13</v>
      </c>
      <c r="AC44" s="62">
        <f t="shared" si="74"/>
        <v>9</v>
      </c>
      <c r="AD44" s="28">
        <f>AC44/AB44</f>
        <v>0.6923076923076923</v>
      </c>
      <c r="AE44" s="66">
        <f>AB44-AC44</f>
        <v>4</v>
      </c>
      <c r="AF44" s="29">
        <f>AE44/AB44</f>
        <v>0.3076923076923077</v>
      </c>
      <c r="AG44" s="30">
        <f t="shared" si="75"/>
        <v>25</v>
      </c>
      <c r="AH44" s="62">
        <f t="shared" si="75"/>
        <v>18</v>
      </c>
      <c r="AI44" s="28">
        <f t="shared" si="45"/>
        <v>0.72</v>
      </c>
      <c r="AJ44" s="66">
        <f>AG44-AH44</f>
        <v>7</v>
      </c>
      <c r="AK44" s="29">
        <f>AJ44/AG44</f>
        <v>0.28</v>
      </c>
      <c r="AL44" s="30">
        <f t="shared" si="76"/>
        <v>30</v>
      </c>
      <c r="AM44" s="62">
        <f t="shared" si="76"/>
        <v>21</v>
      </c>
      <c r="AN44" s="28">
        <f t="shared" si="46"/>
        <v>0.7</v>
      </c>
      <c r="AO44" s="66">
        <f t="shared" si="47"/>
        <v>9</v>
      </c>
      <c r="AP44" s="29">
        <f>AO44/AL44</f>
        <v>0.3</v>
      </c>
      <c r="AQ44" s="30">
        <f t="shared" si="77"/>
        <v>24</v>
      </c>
      <c r="AR44" s="62">
        <f t="shared" si="77"/>
        <v>22</v>
      </c>
      <c r="AS44" s="28">
        <f>AR44/AQ44</f>
        <v>0.9166666666666666</v>
      </c>
      <c r="AT44" s="66">
        <f>AQ44-AR44</f>
        <v>2</v>
      </c>
      <c r="AU44" s="29">
        <f>AT44/AQ44</f>
        <v>0.08333333333333333</v>
      </c>
      <c r="AV44" s="30">
        <f t="shared" si="78"/>
        <v>24</v>
      </c>
      <c r="AW44" s="62">
        <f t="shared" si="78"/>
        <v>18</v>
      </c>
      <c r="AX44" s="28">
        <f t="shared" si="59"/>
        <v>0.75</v>
      </c>
      <c r="AY44" s="66">
        <f t="shared" si="60"/>
        <v>6</v>
      </c>
      <c r="AZ44" s="29">
        <f>AY44/AV44</f>
        <v>0.25</v>
      </c>
      <c r="BA44" s="30">
        <f t="shared" si="79"/>
        <v>13</v>
      </c>
      <c r="BB44" s="62">
        <f t="shared" si="79"/>
        <v>10</v>
      </c>
      <c r="BC44" s="28">
        <f t="shared" si="61"/>
        <v>0.7692307692307693</v>
      </c>
      <c r="BD44" s="66">
        <f t="shared" si="62"/>
        <v>3</v>
      </c>
      <c r="BE44" s="29">
        <f t="shared" si="63"/>
        <v>0.23076923076923078</v>
      </c>
      <c r="BF44" s="30">
        <f t="shared" si="80"/>
        <v>8</v>
      </c>
      <c r="BG44" s="62">
        <f t="shared" si="80"/>
        <v>7</v>
      </c>
      <c r="BH44" s="28">
        <f>BG44/BF44</f>
        <v>0.875</v>
      </c>
      <c r="BI44" s="66">
        <f>BF44-BG44</f>
        <v>1</v>
      </c>
      <c r="BJ44" s="29">
        <f>BI44/BF44</f>
        <v>0.125</v>
      </c>
      <c r="BK44" s="30">
        <f t="shared" si="81"/>
        <v>6</v>
      </c>
      <c r="BL44" s="62">
        <f t="shared" si="81"/>
        <v>5</v>
      </c>
      <c r="BM44" s="28">
        <f>BL44/BK44</f>
        <v>0.8333333333333334</v>
      </c>
      <c r="BN44" s="66">
        <f>BK44-BL44</f>
        <v>1</v>
      </c>
      <c r="BO44" s="29">
        <f>BN44/BK44</f>
        <v>0.16666666666666666</v>
      </c>
      <c r="BP44" s="30">
        <f t="shared" si="82"/>
        <v>0</v>
      </c>
      <c r="BQ44" s="62">
        <f t="shared" si="82"/>
        <v>0</v>
      </c>
      <c r="BR44" s="28" t="e">
        <f t="shared" si="48"/>
        <v>#DIV/0!</v>
      </c>
      <c r="BS44" s="66">
        <f t="shared" si="49"/>
        <v>0</v>
      </c>
      <c r="BT44" s="29" t="e">
        <f t="shared" si="50"/>
        <v>#DIV/0!</v>
      </c>
      <c r="BU44" s="30"/>
      <c r="BV44" s="62"/>
      <c r="BW44" s="28"/>
      <c r="BX44" s="66"/>
      <c r="BY44" s="29"/>
      <c r="BZ44" s="80">
        <f t="shared" si="64"/>
        <v>143</v>
      </c>
      <c r="CA44" s="81">
        <f t="shared" si="65"/>
        <v>110</v>
      </c>
      <c r="CB44" s="82">
        <f t="shared" si="54"/>
        <v>0.7692307692307693</v>
      </c>
      <c r="CC44" s="81">
        <f>AE44+AJ44+AO44+AT44+AY44+BD44+BI44+BN44+BS44+BX44</f>
        <v>33</v>
      </c>
      <c r="CD44" s="33">
        <f t="shared" si="55"/>
        <v>0.23076923076923078</v>
      </c>
      <c r="CE44"/>
      <c r="CF44"/>
      <c r="CG44"/>
      <c r="CH44"/>
      <c r="CI44"/>
      <c r="CJ44"/>
      <c r="CK44"/>
      <c r="CL44"/>
      <c r="CM44"/>
      <c r="CN44"/>
      <c r="CO44"/>
      <c r="CP44"/>
    </row>
    <row r="45" spans="1:94" s="6" customFormat="1" ht="13.5" hidden="1" thickBot="1">
      <c r="A45" s="22" t="s">
        <v>24</v>
      </c>
      <c r="B45" s="2" t="s">
        <v>25</v>
      </c>
      <c r="C45" s="22">
        <f t="shared" si="66"/>
        <v>2</v>
      </c>
      <c r="D45" s="2">
        <v>2</v>
      </c>
      <c r="E45" s="3">
        <f t="shared" si="67"/>
        <v>1</v>
      </c>
      <c r="F45" s="2"/>
      <c r="G45" s="23">
        <f t="shared" si="68"/>
        <v>0</v>
      </c>
      <c r="H45" s="24"/>
      <c r="I45" s="2"/>
      <c r="J45" s="3"/>
      <c r="K45" s="2"/>
      <c r="L45" s="23"/>
      <c r="M45" s="24"/>
      <c r="N45" s="2"/>
      <c r="O45" s="3"/>
      <c r="P45" s="2"/>
      <c r="Q45" s="23"/>
      <c r="R45" s="22"/>
      <c r="S45" s="2"/>
      <c r="T45" s="3"/>
      <c r="U45" s="2"/>
      <c r="V45" s="23"/>
      <c r="W45" s="22"/>
      <c r="X45" s="2"/>
      <c r="Y45" s="3"/>
      <c r="Z45" s="2"/>
      <c r="AA45" s="23"/>
      <c r="AB45" s="22"/>
      <c r="AC45" s="2"/>
      <c r="AD45" s="3"/>
      <c r="AE45" s="2"/>
      <c r="AF45" s="23"/>
      <c r="AG45" s="22"/>
      <c r="AH45" s="2"/>
      <c r="AI45" s="3"/>
      <c r="AJ45" s="2"/>
      <c r="AK45" s="23"/>
      <c r="AL45" s="22"/>
      <c r="AM45" s="2"/>
      <c r="AN45" s="3"/>
      <c r="AO45" s="2"/>
      <c r="AP45" s="23"/>
      <c r="AQ45" s="22"/>
      <c r="AR45" s="2"/>
      <c r="AS45" s="3"/>
      <c r="AT45" s="2"/>
      <c r="AU45" s="23"/>
      <c r="AV45" s="22"/>
      <c r="AW45" s="2"/>
      <c r="AX45" s="3"/>
      <c r="AY45" s="2"/>
      <c r="AZ45" s="23"/>
      <c r="BA45" s="22"/>
      <c r="BB45" s="2"/>
      <c r="BC45" s="3"/>
      <c r="BD45" s="2"/>
      <c r="BE45" s="23"/>
      <c r="BF45" s="22"/>
      <c r="BG45" s="2"/>
      <c r="BH45" s="3"/>
      <c r="BI45" s="2"/>
      <c r="BJ45" s="23"/>
      <c r="BK45" s="22"/>
      <c r="BL45" s="2"/>
      <c r="BM45" s="3"/>
      <c r="BN45" s="2"/>
      <c r="BO45" s="23"/>
      <c r="BP45" s="22"/>
      <c r="BQ45" s="2"/>
      <c r="BR45" s="3"/>
      <c r="BS45" s="2"/>
      <c r="BT45" s="23"/>
      <c r="BU45" s="22"/>
      <c r="BV45" s="2"/>
      <c r="BW45" s="3"/>
      <c r="BX45" s="2"/>
      <c r="BY45" s="23"/>
      <c r="BZ45" s="80">
        <f t="shared" si="64"/>
        <v>0</v>
      </c>
      <c r="CA45" s="81">
        <f t="shared" si="65"/>
        <v>0</v>
      </c>
      <c r="CB45" s="82"/>
      <c r="CC45" s="81">
        <f t="shared" si="69"/>
        <v>0</v>
      </c>
      <c r="CD45" s="33"/>
      <c r="CE45"/>
      <c r="CF45"/>
      <c r="CG45"/>
      <c r="CH45"/>
      <c r="CI45"/>
      <c r="CJ45"/>
      <c r="CK45"/>
      <c r="CL45"/>
      <c r="CM45"/>
      <c r="CN45"/>
      <c r="CO45"/>
      <c r="CP45"/>
    </row>
    <row r="46" spans="1:94" s="34" customFormat="1" ht="13.5" hidden="1" thickBot="1">
      <c r="A46" s="10" t="s">
        <v>26</v>
      </c>
      <c r="B46" s="27" t="s">
        <v>27</v>
      </c>
      <c r="C46" s="10">
        <f t="shared" si="66"/>
        <v>1</v>
      </c>
      <c r="D46" s="27">
        <v>1</v>
      </c>
      <c r="E46" s="28">
        <f t="shared" si="67"/>
        <v>1</v>
      </c>
      <c r="F46" s="27"/>
      <c r="G46" s="29">
        <f t="shared" si="68"/>
        <v>0</v>
      </c>
      <c r="H46" s="30"/>
      <c r="I46" s="27"/>
      <c r="J46" s="28"/>
      <c r="K46" s="27"/>
      <c r="L46" s="29"/>
      <c r="M46" s="30"/>
      <c r="N46" s="27"/>
      <c r="O46" s="28"/>
      <c r="P46" s="27"/>
      <c r="Q46" s="29"/>
      <c r="R46" s="10"/>
      <c r="S46" s="27"/>
      <c r="T46" s="28"/>
      <c r="U46" s="27"/>
      <c r="V46" s="29"/>
      <c r="W46" s="10"/>
      <c r="X46" s="27"/>
      <c r="Y46" s="28"/>
      <c r="Z46" s="27"/>
      <c r="AA46" s="29"/>
      <c r="AB46" s="10"/>
      <c r="AC46" s="27"/>
      <c r="AD46" s="28"/>
      <c r="AE46" s="27"/>
      <c r="AF46" s="29"/>
      <c r="AG46" s="10"/>
      <c r="AH46" s="27"/>
      <c r="AI46" s="28"/>
      <c r="AJ46" s="27"/>
      <c r="AK46" s="29"/>
      <c r="AL46" s="10"/>
      <c r="AM46" s="27"/>
      <c r="AN46" s="28"/>
      <c r="AO46" s="27"/>
      <c r="AP46" s="29"/>
      <c r="AQ46" s="10"/>
      <c r="AR46" s="27"/>
      <c r="AS46" s="28"/>
      <c r="AT46" s="27"/>
      <c r="AU46" s="29"/>
      <c r="AV46" s="10"/>
      <c r="AW46" s="27"/>
      <c r="AX46" s="28"/>
      <c r="AY46" s="27"/>
      <c r="AZ46" s="29"/>
      <c r="BA46" s="10"/>
      <c r="BB46" s="27"/>
      <c r="BC46" s="28"/>
      <c r="BD46" s="27"/>
      <c r="BE46" s="29"/>
      <c r="BF46" s="10"/>
      <c r="BG46" s="27"/>
      <c r="BH46" s="28"/>
      <c r="BI46" s="27"/>
      <c r="BJ46" s="29"/>
      <c r="BK46" s="10"/>
      <c r="BL46" s="27"/>
      <c r="BM46" s="28"/>
      <c r="BN46" s="27"/>
      <c r="BO46" s="29"/>
      <c r="BP46" s="10"/>
      <c r="BQ46" s="27"/>
      <c r="BR46" s="28"/>
      <c r="BS46" s="27"/>
      <c r="BT46" s="29"/>
      <c r="BU46" s="10"/>
      <c r="BV46" s="27"/>
      <c r="BW46" s="28"/>
      <c r="BX46" s="27"/>
      <c r="BY46" s="29"/>
      <c r="BZ46" s="80">
        <f t="shared" si="64"/>
        <v>0</v>
      </c>
      <c r="CA46" s="81">
        <f t="shared" si="65"/>
        <v>0</v>
      </c>
      <c r="CB46" s="82"/>
      <c r="CC46" s="81">
        <f t="shared" si="69"/>
        <v>0</v>
      </c>
      <c r="CD46" s="33"/>
      <c r="CE46"/>
      <c r="CF46"/>
      <c r="CG46"/>
      <c r="CH46"/>
      <c r="CI46"/>
      <c r="CJ46"/>
      <c r="CK46"/>
      <c r="CL46"/>
      <c r="CM46"/>
      <c r="CN46"/>
      <c r="CO46"/>
      <c r="CP46"/>
    </row>
    <row r="47" spans="1:94" s="6" customFormat="1" ht="13.5" hidden="1" thickBot="1">
      <c r="A47" s="22" t="s">
        <v>28</v>
      </c>
      <c r="B47" s="2" t="s">
        <v>29</v>
      </c>
      <c r="C47" s="22"/>
      <c r="D47" s="2"/>
      <c r="E47" s="3"/>
      <c r="F47" s="2"/>
      <c r="G47" s="23"/>
      <c r="H47" s="24">
        <f>I47+K47</f>
        <v>1</v>
      </c>
      <c r="I47" s="2">
        <v>1</v>
      </c>
      <c r="J47" s="3">
        <f>I47/H47</f>
        <v>1</v>
      </c>
      <c r="K47" s="2"/>
      <c r="L47" s="23">
        <f>K47/H47</f>
        <v>0</v>
      </c>
      <c r="M47" s="24"/>
      <c r="N47" s="2"/>
      <c r="O47" s="3"/>
      <c r="P47" s="2"/>
      <c r="Q47" s="23"/>
      <c r="R47" s="22"/>
      <c r="S47" s="2"/>
      <c r="T47" s="3"/>
      <c r="U47" s="2"/>
      <c r="V47" s="23"/>
      <c r="W47" s="22"/>
      <c r="X47" s="2"/>
      <c r="Y47" s="3"/>
      <c r="Z47" s="2"/>
      <c r="AA47" s="23"/>
      <c r="AB47" s="22"/>
      <c r="AC47" s="2"/>
      <c r="AD47" s="3"/>
      <c r="AE47" s="2"/>
      <c r="AF47" s="23"/>
      <c r="AG47" s="22"/>
      <c r="AH47" s="2"/>
      <c r="AI47" s="3"/>
      <c r="AJ47" s="2"/>
      <c r="AK47" s="23"/>
      <c r="AL47" s="22"/>
      <c r="AM47" s="2"/>
      <c r="AN47" s="3"/>
      <c r="AO47" s="2"/>
      <c r="AP47" s="23"/>
      <c r="AQ47" s="22"/>
      <c r="AR47" s="2"/>
      <c r="AS47" s="3"/>
      <c r="AT47" s="2"/>
      <c r="AU47" s="23"/>
      <c r="AV47" s="22"/>
      <c r="AW47" s="2"/>
      <c r="AX47" s="3"/>
      <c r="AY47" s="2"/>
      <c r="AZ47" s="23"/>
      <c r="BA47" s="22"/>
      <c r="BB47" s="2"/>
      <c r="BC47" s="3"/>
      <c r="BD47" s="2"/>
      <c r="BE47" s="23"/>
      <c r="BF47" s="22"/>
      <c r="BG47" s="2"/>
      <c r="BH47" s="3"/>
      <c r="BI47" s="2"/>
      <c r="BJ47" s="23"/>
      <c r="BK47" s="22"/>
      <c r="BL47" s="2"/>
      <c r="BM47" s="3"/>
      <c r="BN47" s="2"/>
      <c r="BO47" s="23"/>
      <c r="BP47" s="22"/>
      <c r="BQ47" s="2"/>
      <c r="BR47" s="3"/>
      <c r="BS47" s="2"/>
      <c r="BT47" s="23"/>
      <c r="BU47" s="22"/>
      <c r="BV47" s="2"/>
      <c r="BW47" s="3"/>
      <c r="BX47" s="2"/>
      <c r="BY47" s="23"/>
      <c r="BZ47" s="80">
        <f t="shared" si="64"/>
        <v>0</v>
      </c>
      <c r="CA47" s="81">
        <f t="shared" si="65"/>
        <v>0</v>
      </c>
      <c r="CB47" s="82" t="e">
        <f>CA47/BZ47</f>
        <v>#DIV/0!</v>
      </c>
      <c r="CC47" s="81">
        <f t="shared" si="69"/>
        <v>0</v>
      </c>
      <c r="CD47" s="33"/>
      <c r="CE47"/>
      <c r="CF47"/>
      <c r="CG47"/>
      <c r="CH47"/>
      <c r="CI47"/>
      <c r="CJ47"/>
      <c r="CK47"/>
      <c r="CL47"/>
      <c r="CM47"/>
      <c r="CN47"/>
      <c r="CO47"/>
      <c r="CP47"/>
    </row>
    <row r="48" spans="1:94" s="45" customFormat="1" ht="13.5" thickBot="1">
      <c r="A48" s="38" t="s">
        <v>0</v>
      </c>
      <c r="B48" s="39"/>
      <c r="C48" s="38">
        <f>SUM(C38:C47)</f>
        <v>91</v>
      </c>
      <c r="D48" s="39">
        <f>SUM(D38:D47)</f>
        <v>83</v>
      </c>
      <c r="E48" s="40">
        <f>D48/C48</f>
        <v>0.9120879120879121</v>
      </c>
      <c r="F48" s="39">
        <f>SUM(F38:F47)</f>
        <v>8</v>
      </c>
      <c r="G48" s="41">
        <f>F48/C48</f>
        <v>0.08791208791208792</v>
      </c>
      <c r="H48" s="42">
        <f>SUM(H38:H47)</f>
        <v>122</v>
      </c>
      <c r="I48" s="39">
        <f>SUM(I38:I47)</f>
        <v>97</v>
      </c>
      <c r="J48" s="40">
        <f>I48/H48</f>
        <v>0.7950819672131147</v>
      </c>
      <c r="K48" s="39">
        <f>SUM(K38:K47)</f>
        <v>25</v>
      </c>
      <c r="L48" s="41">
        <f>K48/H48</f>
        <v>0.20491803278688525</v>
      </c>
      <c r="M48" s="42">
        <f>SUM(M38:M47)</f>
        <v>109</v>
      </c>
      <c r="N48" s="39">
        <f>SUM(N38:N47)</f>
        <v>91</v>
      </c>
      <c r="O48" s="40">
        <f>N48/M48</f>
        <v>0.8348623853211009</v>
      </c>
      <c r="P48" s="39">
        <f>SUM(P38:P47)</f>
        <v>18</v>
      </c>
      <c r="Q48" s="41">
        <f>P48/M48</f>
        <v>0.1651376146788991</v>
      </c>
      <c r="R48" s="38">
        <f>SUM(R36:R47)</f>
        <v>98</v>
      </c>
      <c r="S48" s="39">
        <f>SUM(S36:S47)</f>
        <v>80</v>
      </c>
      <c r="T48" s="40">
        <f>S48/R48</f>
        <v>0.8163265306122449</v>
      </c>
      <c r="U48" s="39">
        <f>SUM(U38:U47)</f>
        <v>18</v>
      </c>
      <c r="V48" s="41">
        <f>U48/R48</f>
        <v>0.1836734693877551</v>
      </c>
      <c r="W48" s="42">
        <f>SUM(W38:W47)</f>
        <v>110</v>
      </c>
      <c r="X48" s="39">
        <f>SUM(X38:X47)</f>
        <v>88</v>
      </c>
      <c r="Y48" s="40">
        <f>X48/W48</f>
        <v>0.8</v>
      </c>
      <c r="Z48" s="39">
        <f>SUM(Z38:Z47)</f>
        <v>22</v>
      </c>
      <c r="AA48" s="41">
        <f>Z48/W48</f>
        <v>0.2</v>
      </c>
      <c r="AB48" s="38">
        <f>SUM(AB37:AB47)</f>
        <v>120</v>
      </c>
      <c r="AC48" s="39">
        <f>SUM(AC37:AC47)</f>
        <v>100</v>
      </c>
      <c r="AD48" s="40">
        <f>AC48/AB48</f>
        <v>0.8333333333333334</v>
      </c>
      <c r="AE48" s="39">
        <f>SUM(AE37:AE47)</f>
        <v>20</v>
      </c>
      <c r="AF48" s="41">
        <f>AE48/AB48</f>
        <v>0.16666666666666666</v>
      </c>
      <c r="AG48" s="38">
        <f>SUM(AG37:AG47)</f>
        <v>128</v>
      </c>
      <c r="AH48" s="39">
        <f>SUM(AH37:AH47)</f>
        <v>105</v>
      </c>
      <c r="AI48" s="40">
        <f>AH48/AG48</f>
        <v>0.8203125</v>
      </c>
      <c r="AJ48" s="39">
        <f>SUM(AJ37:AJ47)</f>
        <v>23</v>
      </c>
      <c r="AK48" s="41">
        <f>AJ48/AG48</f>
        <v>0.1796875</v>
      </c>
      <c r="AL48" s="38">
        <f>SUM(AL37:AL47)</f>
        <v>110</v>
      </c>
      <c r="AM48" s="39">
        <f>SUM(AM37:AM47)</f>
        <v>87</v>
      </c>
      <c r="AN48" s="40">
        <f>AM48/AL48</f>
        <v>0.7909090909090909</v>
      </c>
      <c r="AO48" s="39">
        <f>SUM(AO37:AO47)</f>
        <v>23</v>
      </c>
      <c r="AP48" s="41">
        <f>AO48/AL48</f>
        <v>0.20909090909090908</v>
      </c>
      <c r="AQ48" s="38">
        <f>SUM(AQ37:AQ47)</f>
        <v>122</v>
      </c>
      <c r="AR48" s="39">
        <f>SUM(AR37:AR47)</f>
        <v>100</v>
      </c>
      <c r="AS48" s="40">
        <f>AR48/AQ48</f>
        <v>0.819672131147541</v>
      </c>
      <c r="AT48" s="39">
        <f>SUM(AT37:AT47)</f>
        <v>22</v>
      </c>
      <c r="AU48" s="41">
        <f>AT48/AQ48</f>
        <v>0.18032786885245902</v>
      </c>
      <c r="AV48" s="38">
        <f>SUM(AV37:AV47)</f>
        <v>107</v>
      </c>
      <c r="AW48" s="39">
        <f>SUM(AW37:AW47)</f>
        <v>83</v>
      </c>
      <c r="AX48" s="40">
        <f>AW48/AV48</f>
        <v>0.7757009345794392</v>
      </c>
      <c r="AY48" s="39">
        <f>SUM(AY37:AY47)</f>
        <v>24</v>
      </c>
      <c r="AZ48" s="41">
        <f>AY48/AV48</f>
        <v>0.22429906542056074</v>
      </c>
      <c r="BA48" s="38">
        <f>SUM(BA37:BA47)</f>
        <v>76</v>
      </c>
      <c r="BB48" s="39">
        <f>SUM(BB37:BB47)</f>
        <v>61</v>
      </c>
      <c r="BC48" s="40">
        <f>BB48/BA48</f>
        <v>0.8026315789473685</v>
      </c>
      <c r="BD48" s="39">
        <f>SUM(BD37:BD47)</f>
        <v>15</v>
      </c>
      <c r="BE48" s="41">
        <f>BD48/BA48</f>
        <v>0.19736842105263158</v>
      </c>
      <c r="BF48" s="38">
        <f>SUM(BF37:BF47)</f>
        <v>73</v>
      </c>
      <c r="BG48" s="39">
        <f>SUM(BG37:BG47)</f>
        <v>65</v>
      </c>
      <c r="BH48" s="40">
        <f>BG48/BF48</f>
        <v>0.8904109589041096</v>
      </c>
      <c r="BI48" s="39">
        <f>SUM(BI37:BI47)</f>
        <v>8</v>
      </c>
      <c r="BJ48" s="41">
        <f>BI48/BF48</f>
        <v>0.1095890410958904</v>
      </c>
      <c r="BK48" s="38">
        <f>SUM(BK37:BK47)</f>
        <v>73</v>
      </c>
      <c r="BL48" s="39">
        <f>SUM(BL37:BL47)</f>
        <v>62</v>
      </c>
      <c r="BM48" s="40">
        <f>BL48/BK48</f>
        <v>0.8493150684931506</v>
      </c>
      <c r="BN48" s="39">
        <f>SUM(BN37:BN47)</f>
        <v>11</v>
      </c>
      <c r="BO48" s="41">
        <f>BN48/BK48</f>
        <v>0.1506849315068493</v>
      </c>
      <c r="BP48" s="38">
        <f>SUM(BP37:BP47)</f>
        <v>77</v>
      </c>
      <c r="BQ48" s="39">
        <f>SUM(BQ37:BQ47)</f>
        <v>62</v>
      </c>
      <c r="BR48" s="40">
        <f>BQ48/BP48</f>
        <v>0.8051948051948052</v>
      </c>
      <c r="BS48" s="97">
        <f>SUM(BS37:BS47)</f>
        <v>15</v>
      </c>
      <c r="BT48" s="41">
        <f>BS48/BP48</f>
        <v>0.19480519480519481</v>
      </c>
      <c r="BU48" s="38">
        <f>SUM(BU37:BU47)</f>
        <v>71</v>
      </c>
      <c r="BV48" s="39">
        <f>SUM(BV37:BV47)</f>
        <v>63</v>
      </c>
      <c r="BW48" s="40">
        <f>BV48/BU48</f>
        <v>0.8873239436619719</v>
      </c>
      <c r="BX48" s="97">
        <f>SUM(BX37:BX47)</f>
        <v>8</v>
      </c>
      <c r="BY48" s="41">
        <f>BX48/BU48</f>
        <v>0.11267605633802817</v>
      </c>
      <c r="BZ48" s="88">
        <f>AB48+AG48+AL48+AQ48+AV48+BA48+BF48+BK48+BP48+BU48</f>
        <v>957</v>
      </c>
      <c r="CA48" s="87">
        <f>AC48+AH48+AM48+AR48+AW48+BB48+BG48+BL48+BQ48+BV48</f>
        <v>788</v>
      </c>
      <c r="CB48" s="43">
        <f>CA48/BZ48</f>
        <v>0.8234064785788924</v>
      </c>
      <c r="CC48" s="87">
        <f>AE48+AJ48+AO48+AT48+AY48+BD48+BI48+BN48+BS48+BX48</f>
        <v>169</v>
      </c>
      <c r="CD48" s="44">
        <f>CC48/BZ48</f>
        <v>0.17659352142110762</v>
      </c>
      <c r="CE48" s="77">
        <f>SUM(BZ36:BZ44)</f>
        <v>957</v>
      </c>
      <c r="CF48" s="77">
        <f>SUM(CA36:CA44)</f>
        <v>788</v>
      </c>
      <c r="CG48" s="77"/>
      <c r="CH48" s="77">
        <f>SUM(CC36:CC47)</f>
        <v>169</v>
      </c>
      <c r="CI48"/>
      <c r="CJ48"/>
      <c r="CK48"/>
      <c r="CL48"/>
      <c r="CM48"/>
      <c r="CN48"/>
      <c r="CO48"/>
      <c r="CP48"/>
    </row>
    <row r="49" spans="2:94" s="1" customFormat="1" ht="12.75">
      <c r="B49" s="53"/>
      <c r="C49" s="53"/>
      <c r="D49" s="53"/>
      <c r="E49" s="3"/>
      <c r="F49" s="53"/>
      <c r="G49" s="3"/>
      <c r="H49" s="45" t="s">
        <v>33</v>
      </c>
      <c r="I49" s="53"/>
      <c r="J49" s="3"/>
      <c r="K49" s="53"/>
      <c r="L49" s="3"/>
      <c r="M49" s="53"/>
      <c r="N49" s="53"/>
      <c r="O49" s="3"/>
      <c r="P49" s="53"/>
      <c r="Q49" s="3"/>
      <c r="R49" s="53"/>
      <c r="S49" s="53"/>
      <c r="T49" s="3"/>
      <c r="U49" s="53"/>
      <c r="V49" s="3"/>
      <c r="W49" s="53"/>
      <c r="X49" s="53"/>
      <c r="Y49" s="3"/>
      <c r="Z49" s="53"/>
      <c r="AA49" s="3"/>
      <c r="AB49" s="53"/>
      <c r="AC49" s="53"/>
      <c r="AD49" s="3"/>
      <c r="AE49" s="53"/>
      <c r="AF49" s="3"/>
      <c r="AG49" s="53"/>
      <c r="AH49" s="53"/>
      <c r="AI49" s="3"/>
      <c r="AJ49" s="53"/>
      <c r="AK49" s="3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</row>
    <row r="50" spans="1:47" ht="12.75">
      <c r="A50" s="45"/>
      <c r="H50" s="45" t="s">
        <v>34</v>
      </c>
      <c r="M50" s="45" t="s">
        <v>35</v>
      </c>
      <c r="O50" s="54"/>
      <c r="P50" s="55"/>
      <c r="Q50" s="55"/>
      <c r="R50" s="55"/>
      <c r="S50" s="55"/>
      <c r="T50" s="54"/>
      <c r="U50" s="55"/>
      <c r="V50" s="55"/>
      <c r="W50" s="55"/>
      <c r="X50" s="55"/>
      <c r="Y50" s="54"/>
      <c r="Z50" s="55"/>
      <c r="AA50" s="55"/>
      <c r="AB50" s="55"/>
      <c r="AC50" s="55"/>
      <c r="AD50" s="54"/>
      <c r="AE50" s="55"/>
      <c r="AF50" s="55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45" t="s">
        <v>35</v>
      </c>
      <c r="AS50" s="6"/>
      <c r="AT50" s="6"/>
      <c r="AU50" s="6"/>
    </row>
    <row r="51" spans="1:43" ht="12.75">
      <c r="A51" s="45"/>
      <c r="M51" s="45" t="s">
        <v>37</v>
      </c>
      <c r="AQ51" s="45" t="s">
        <v>37</v>
      </c>
    </row>
    <row r="52" spans="8:82" ht="12.75">
      <c r="H52">
        <f>H19+H30</f>
        <v>122</v>
      </c>
      <c r="I52">
        <f>I19+I30</f>
        <v>97</v>
      </c>
      <c r="J52" s="76">
        <f>I52/H52</f>
        <v>0.7950819672131147</v>
      </c>
      <c r="K52">
        <f>H52-I52</f>
        <v>25</v>
      </c>
      <c r="L52" s="76">
        <f>K52/H52</f>
        <v>0.20491803278688525</v>
      </c>
      <c r="M52">
        <f>M19+M30</f>
        <v>109</v>
      </c>
      <c r="N52">
        <f>N19+N30</f>
        <v>91</v>
      </c>
      <c r="O52" s="76">
        <f>N52/M52</f>
        <v>0.8348623853211009</v>
      </c>
      <c r="P52">
        <f>M52-N52</f>
        <v>18</v>
      </c>
      <c r="Q52" s="76">
        <f>P52/M52</f>
        <v>0.1651376146788991</v>
      </c>
      <c r="R52">
        <f>R19+R30</f>
        <v>98</v>
      </c>
      <c r="S52">
        <f>S19+S30</f>
        <v>80</v>
      </c>
      <c r="T52" s="76">
        <f>S52/R52</f>
        <v>0.8163265306122449</v>
      </c>
      <c r="U52">
        <f>R52-S52</f>
        <v>18</v>
      </c>
      <c r="V52" s="76">
        <f>U52/R52</f>
        <v>0.1836734693877551</v>
      </c>
      <c r="W52">
        <f>W19+W30</f>
        <v>110</v>
      </c>
      <c r="X52">
        <f>X19+X30</f>
        <v>88</v>
      </c>
      <c r="Y52" s="76">
        <f>X52/W52</f>
        <v>0.8</v>
      </c>
      <c r="Z52">
        <f>W52-X52</f>
        <v>22</v>
      </c>
      <c r="AA52" s="76">
        <f>Z52/W52</f>
        <v>0.2</v>
      </c>
      <c r="AB52">
        <f>AB19+AB30</f>
        <v>120</v>
      </c>
      <c r="AC52">
        <f>AC19+AC30</f>
        <v>100</v>
      </c>
      <c r="AD52" s="76">
        <f>AC52/AB52</f>
        <v>0.8333333333333334</v>
      </c>
      <c r="AE52">
        <f>AB52-AC52</f>
        <v>20</v>
      </c>
      <c r="AF52" s="76">
        <f>AE52/AB52</f>
        <v>0.16666666666666666</v>
      </c>
      <c r="AG52">
        <f>AG19+AG30</f>
        <v>128</v>
      </c>
      <c r="AH52">
        <f>AH19+AH30</f>
        <v>105</v>
      </c>
      <c r="AI52" s="76">
        <f>AH52/AG52</f>
        <v>0.8203125</v>
      </c>
      <c r="AJ52">
        <f>AG52-AH52</f>
        <v>23</v>
      </c>
      <c r="AK52" s="76">
        <f>AJ52/AG52</f>
        <v>0.1796875</v>
      </c>
      <c r="AL52">
        <f>AL19+AL30</f>
        <v>110</v>
      </c>
      <c r="AM52">
        <f>AM19+AM30</f>
        <v>87</v>
      </c>
      <c r="AN52" s="76">
        <f>AM52/AL52</f>
        <v>0.7909090909090909</v>
      </c>
      <c r="AO52">
        <f>AL52-AM52</f>
        <v>23</v>
      </c>
      <c r="AP52" s="76">
        <f>AO52/AL52</f>
        <v>0.20909090909090908</v>
      </c>
      <c r="AQ52">
        <f>AQ19+AQ30</f>
        <v>122</v>
      </c>
      <c r="AR52">
        <f>AR19+AR30</f>
        <v>100</v>
      </c>
      <c r="AS52" s="76">
        <f>AR52/AQ52</f>
        <v>0.819672131147541</v>
      </c>
      <c r="AT52">
        <f>AQ52-AR52</f>
        <v>22</v>
      </c>
      <c r="AU52" s="76">
        <f>AT52/AQ52</f>
        <v>0.18032786885245902</v>
      </c>
      <c r="AV52">
        <f>AV19+AV30</f>
        <v>107</v>
      </c>
      <c r="AW52">
        <f>AW19+AW30</f>
        <v>83</v>
      </c>
      <c r="AX52" s="76">
        <f>AW52/AV52</f>
        <v>0.7757009345794392</v>
      </c>
      <c r="AY52">
        <f>AV52-AW52</f>
        <v>24</v>
      </c>
      <c r="AZ52" s="76">
        <f>AY52/AV52</f>
        <v>0.22429906542056074</v>
      </c>
      <c r="BA52">
        <f>BA19+BA30</f>
        <v>76</v>
      </c>
      <c r="BB52">
        <f>BB19+BB30</f>
        <v>61</v>
      </c>
      <c r="BC52" s="76">
        <f>BB52/BA52</f>
        <v>0.8026315789473685</v>
      </c>
      <c r="BD52">
        <f>BA52-BB52</f>
        <v>15</v>
      </c>
      <c r="BE52" s="76">
        <f>BD52/BA52</f>
        <v>0.19736842105263158</v>
      </c>
      <c r="BF52">
        <f>BF19+BF30</f>
        <v>73</v>
      </c>
      <c r="BG52">
        <f>BG19+BG30</f>
        <v>65</v>
      </c>
      <c r="BH52" s="76">
        <f>BG52/BF52</f>
        <v>0.8904109589041096</v>
      </c>
      <c r="BI52">
        <f>BF52-BG52</f>
        <v>8</v>
      </c>
      <c r="BJ52" s="76">
        <f>BI52/BF52</f>
        <v>0.1095890410958904</v>
      </c>
      <c r="BK52">
        <f>BK19+BK30</f>
        <v>73</v>
      </c>
      <c r="BL52">
        <f>BL19+BL30</f>
        <v>62</v>
      </c>
      <c r="BM52" s="76">
        <f>BL52/BK52</f>
        <v>0.8493150684931506</v>
      </c>
      <c r="BN52">
        <f>BK52-BL52</f>
        <v>11</v>
      </c>
      <c r="BO52" s="76">
        <f>BN52/BK52</f>
        <v>0.1506849315068493</v>
      </c>
      <c r="BP52">
        <f>BP19+BP30</f>
        <v>77</v>
      </c>
      <c r="BQ52">
        <f>BQ19+BQ30</f>
        <v>62</v>
      </c>
      <c r="BR52" s="76">
        <f>BQ52/BP52</f>
        <v>0.8051948051948052</v>
      </c>
      <c r="BS52">
        <f>BP52-BQ52</f>
        <v>15</v>
      </c>
      <c r="BT52" s="76">
        <f>BS52/BP52</f>
        <v>0.19480519480519481</v>
      </c>
      <c r="BU52">
        <f>BU19+BU30</f>
        <v>71</v>
      </c>
      <c r="BV52">
        <f>BV19+BV30</f>
        <v>63</v>
      </c>
      <c r="BW52" s="76">
        <f>BV52/BU52</f>
        <v>0.8873239436619719</v>
      </c>
      <c r="BX52">
        <f>BU52-BV52</f>
        <v>8</v>
      </c>
      <c r="BY52" s="76">
        <f>BX52/BU52</f>
        <v>0.11267605633802817</v>
      </c>
      <c r="BZ52" s="31">
        <f>BZ19+BZ30</f>
        <v>957</v>
      </c>
      <c r="CA52" s="31">
        <f>CA19+CA30</f>
        <v>788</v>
      </c>
      <c r="CB52" s="31">
        <f>CB19+CB30</f>
        <v>1.6837838585618239</v>
      </c>
      <c r="CC52" s="31">
        <f>CC19+CC30</f>
        <v>169</v>
      </c>
      <c r="CD52" s="31">
        <f>CD19+CD30</f>
        <v>0.3162161414381761</v>
      </c>
    </row>
    <row r="53" spans="73:76" ht="12.75">
      <c r="BU53">
        <f>BU48-BU52</f>
        <v>0</v>
      </c>
      <c r="BV53">
        <f>BV48-BV52</f>
        <v>0</v>
      </c>
      <c r="BW53" s="76"/>
      <c r="BX53">
        <f>BX48-BX52</f>
        <v>0</v>
      </c>
    </row>
    <row r="54" spans="78:81" ht="12.75">
      <c r="BZ54" s="77">
        <f>BZ7</f>
        <v>0</v>
      </c>
      <c r="CA54" s="77">
        <f>CA7</f>
        <v>0</v>
      </c>
      <c r="CC54" s="77">
        <f>CC7</f>
        <v>0</v>
      </c>
    </row>
    <row r="55" spans="78:84" ht="12.75">
      <c r="BZ55" s="77">
        <f>BZ8</f>
        <v>21</v>
      </c>
      <c r="CA55" s="77">
        <f>CA8</f>
        <v>20</v>
      </c>
      <c r="CC55" s="77">
        <f>CC8</f>
        <v>1</v>
      </c>
      <c r="CF55" s="77">
        <f>BZ19+BZ30</f>
        <v>957</v>
      </c>
    </row>
    <row r="56" spans="78:81" ht="12.75">
      <c r="BZ56" s="77">
        <f>BZ9+BZ25</f>
        <v>101</v>
      </c>
      <c r="CA56" s="77">
        <f>CA9+CA25</f>
        <v>80</v>
      </c>
      <c r="CC56" s="77">
        <f>CC9+CC25</f>
        <v>21</v>
      </c>
    </row>
    <row r="57" spans="78:81" ht="12.75">
      <c r="BZ57" s="77">
        <f>BZ10+BZ26</f>
        <v>107</v>
      </c>
      <c r="CA57" s="77">
        <f>CA10+CA26</f>
        <v>86</v>
      </c>
      <c r="CC57" s="77">
        <f>CC10+CC26</f>
        <v>21</v>
      </c>
    </row>
    <row r="58" spans="78:81" ht="12.75">
      <c r="BZ58" s="77">
        <f>BZ11+0</f>
        <v>11</v>
      </c>
      <c r="CA58" s="77">
        <f>CA11+0</f>
        <v>10</v>
      </c>
      <c r="CC58" s="77">
        <f>CC11+0</f>
        <v>1</v>
      </c>
    </row>
    <row r="59" spans="78:81" ht="12.75">
      <c r="BZ59" s="77">
        <f>BZ12</f>
        <v>21</v>
      </c>
      <c r="CA59" s="77">
        <f>CA12</f>
        <v>18</v>
      </c>
      <c r="CC59" s="77">
        <f>CC12</f>
        <v>3</v>
      </c>
    </row>
    <row r="60" spans="78:81" ht="12.75">
      <c r="BZ60" s="77">
        <f aca="true" t="shared" si="83" ref="BZ60:CA62">BZ13+BZ27</f>
        <v>113</v>
      </c>
      <c r="CA60" s="77">
        <f t="shared" si="83"/>
        <v>91</v>
      </c>
      <c r="CC60" s="77">
        <f>CC13+CC27</f>
        <v>22</v>
      </c>
    </row>
    <row r="61" spans="78:81" ht="12.75">
      <c r="BZ61" s="77">
        <f t="shared" si="83"/>
        <v>440</v>
      </c>
      <c r="CA61" s="77">
        <f t="shared" si="83"/>
        <v>373</v>
      </c>
      <c r="CC61" s="77">
        <f>CC14+CC28</f>
        <v>67</v>
      </c>
    </row>
    <row r="62" spans="78:81" ht="12.75">
      <c r="BZ62" s="77">
        <f t="shared" si="83"/>
        <v>143</v>
      </c>
      <c r="CA62" s="77">
        <f t="shared" si="83"/>
        <v>110</v>
      </c>
      <c r="CC62" s="77">
        <f>CC15+CC29</f>
        <v>33</v>
      </c>
    </row>
    <row r="63" spans="78:81" ht="12.75">
      <c r="BZ63" s="77">
        <f aca="true" t="shared" si="84" ref="BZ63:CA65">BZ16</f>
        <v>0</v>
      </c>
      <c r="CA63" s="77">
        <f t="shared" si="84"/>
        <v>0</v>
      </c>
      <c r="CC63" s="77">
        <f>CC16</f>
        <v>0</v>
      </c>
    </row>
    <row r="64" spans="78:81" ht="12.75">
      <c r="BZ64" s="77">
        <f t="shared" si="84"/>
        <v>0</v>
      </c>
      <c r="CA64" s="77">
        <f t="shared" si="84"/>
        <v>0</v>
      </c>
      <c r="CC64" s="77">
        <f>CC17</f>
        <v>0</v>
      </c>
    </row>
    <row r="65" spans="78:81" ht="12.75">
      <c r="BZ65" s="77">
        <f t="shared" si="84"/>
        <v>0</v>
      </c>
      <c r="CA65" s="77">
        <f t="shared" si="84"/>
        <v>0</v>
      </c>
      <c r="CC65" s="77">
        <f>CC18</f>
        <v>0</v>
      </c>
    </row>
    <row r="66" spans="78:81" ht="12.75">
      <c r="BZ66" s="77">
        <f>SUM(BZ54:BZ65)</f>
        <v>957</v>
      </c>
      <c r="CA66" s="77">
        <f>SUM(CA54:CA65)</f>
        <v>788</v>
      </c>
      <c r="CC66" s="77">
        <f>SUM(CC54:CC65)</f>
        <v>169</v>
      </c>
    </row>
  </sheetData>
  <sheetProtection/>
  <mergeCells count="96">
    <mergeCell ref="BP3:BT3"/>
    <mergeCell ref="BQ4:BR4"/>
    <mergeCell ref="BP21:BT21"/>
    <mergeCell ref="BQ22:BR22"/>
    <mergeCell ref="BP32:BT32"/>
    <mergeCell ref="BQ33:BR33"/>
    <mergeCell ref="AW33:AX33"/>
    <mergeCell ref="CA33:CB33"/>
    <mergeCell ref="BZ32:CD32"/>
    <mergeCell ref="D33:E33"/>
    <mergeCell ref="I33:J33"/>
    <mergeCell ref="N33:O33"/>
    <mergeCell ref="S33:T33"/>
    <mergeCell ref="X33:Y33"/>
    <mergeCell ref="AC33:AD33"/>
    <mergeCell ref="AH33:AI33"/>
    <mergeCell ref="AM33:AN33"/>
    <mergeCell ref="AR33:AS33"/>
    <mergeCell ref="C32:G32"/>
    <mergeCell ref="H32:L32"/>
    <mergeCell ref="M32:Q32"/>
    <mergeCell ref="R32:V32"/>
    <mergeCell ref="W32:AA32"/>
    <mergeCell ref="AB32:AF32"/>
    <mergeCell ref="AG32:AK32"/>
    <mergeCell ref="AL32:AP32"/>
    <mergeCell ref="AQ32:AU32"/>
    <mergeCell ref="AV32:AZ32"/>
    <mergeCell ref="C3:G3"/>
    <mergeCell ref="H3:L3"/>
    <mergeCell ref="M3:Q3"/>
    <mergeCell ref="R3:V3"/>
    <mergeCell ref="W3:AA3"/>
    <mergeCell ref="AB3:AF3"/>
    <mergeCell ref="AG3:AK3"/>
    <mergeCell ref="AL3:AP3"/>
    <mergeCell ref="AQ3:AU3"/>
    <mergeCell ref="AV3:AZ3"/>
    <mergeCell ref="BZ3:CD3"/>
    <mergeCell ref="D4:E4"/>
    <mergeCell ref="I4:J4"/>
    <mergeCell ref="N4:O4"/>
    <mergeCell ref="S4:T4"/>
    <mergeCell ref="X4:Y4"/>
    <mergeCell ref="AC4:AD4"/>
    <mergeCell ref="AH4:AI4"/>
    <mergeCell ref="AQ21:AU21"/>
    <mergeCell ref="AR22:AS22"/>
    <mergeCell ref="C21:G21"/>
    <mergeCell ref="H21:L21"/>
    <mergeCell ref="M21:Q21"/>
    <mergeCell ref="R21:V21"/>
    <mergeCell ref="X22:Y22"/>
    <mergeCell ref="D22:E22"/>
    <mergeCell ref="I22:J22"/>
    <mergeCell ref="N22:O22"/>
    <mergeCell ref="CA4:CB4"/>
    <mergeCell ref="CA22:CB22"/>
    <mergeCell ref="AV21:AZ21"/>
    <mergeCell ref="BZ21:CD21"/>
    <mergeCell ref="AW4:AX4"/>
    <mergeCell ref="AW22:AX22"/>
    <mergeCell ref="W21:AA21"/>
    <mergeCell ref="AH22:AI22"/>
    <mergeCell ref="AM22:AN22"/>
    <mergeCell ref="AC22:AD22"/>
    <mergeCell ref="AG21:AK21"/>
    <mergeCell ref="AL21:AP21"/>
    <mergeCell ref="S22:T22"/>
    <mergeCell ref="BA32:BE32"/>
    <mergeCell ref="BB33:BC33"/>
    <mergeCell ref="BA3:BE3"/>
    <mergeCell ref="BB4:BC4"/>
    <mergeCell ref="BA21:BE21"/>
    <mergeCell ref="BB22:BC22"/>
    <mergeCell ref="AM4:AN4"/>
    <mergeCell ref="AB21:AF21"/>
    <mergeCell ref="AR4:AS4"/>
    <mergeCell ref="BF32:BJ32"/>
    <mergeCell ref="BG33:BH33"/>
    <mergeCell ref="BF3:BJ3"/>
    <mergeCell ref="BG4:BH4"/>
    <mergeCell ref="BF21:BJ21"/>
    <mergeCell ref="BG22:BH22"/>
    <mergeCell ref="BK3:BO3"/>
    <mergeCell ref="BL4:BM4"/>
    <mergeCell ref="BK21:BO21"/>
    <mergeCell ref="BL22:BM22"/>
    <mergeCell ref="BK32:BO32"/>
    <mergeCell ref="BL33:BM33"/>
    <mergeCell ref="BU3:BY3"/>
    <mergeCell ref="BV4:BW4"/>
    <mergeCell ref="BU21:BY21"/>
    <mergeCell ref="BV22:BW22"/>
    <mergeCell ref="BU32:BY32"/>
    <mergeCell ref="BV33:BW33"/>
  </mergeCells>
  <printOptions horizontalCentered="1"/>
  <pageMargins left="0.17" right="0.17" top="1.12" bottom="0.77" header="0.5" footer="0.5"/>
  <pageSetup fitToHeight="4" fitToWidth="2" horizontalDpi="600" verticalDpi="600" orientation="landscape" pageOrder="overThenDown" scale="29" r:id="rId2"/>
  <headerFooter alignWithMargins="0">
    <oddHeader>&amp;L&amp;G&amp;C&amp;"Arial,Bold"&amp;14One Year Retention of Full-Time Baccalaureate Freshmen
Fall 2006 - Fall 2015</oddHeader>
    <oddFooter>&amp;L&amp;"Arial,Italic"&amp;8Prepared by: Office of Institutional Research (cmg/aj/as)&amp;R&amp;"Arial,Italic"&amp;8Based on data as of 10/14/2016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John's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Marie Goodwin</dc:creator>
  <cp:keywords/>
  <dc:description/>
  <cp:lastModifiedBy>STJ</cp:lastModifiedBy>
  <cp:lastPrinted>2016-07-06T17:30:19Z</cp:lastPrinted>
  <dcterms:created xsi:type="dcterms:W3CDTF">2012-06-25T17:31:04Z</dcterms:created>
  <dcterms:modified xsi:type="dcterms:W3CDTF">2016-10-17T18:18:52Z</dcterms:modified>
  <cp:category/>
  <cp:version/>
  <cp:contentType/>
  <cp:contentStatus/>
</cp:coreProperties>
</file>