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65500" windowWidth="7500" windowHeight="6300" tabRatio="841" activeTab="0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  <sheet name="Table 6" sheetId="6" r:id="rId6"/>
    <sheet name="Table 7" sheetId="7" r:id="rId7"/>
    <sheet name="Table 8" sheetId="8" r:id="rId8"/>
    <sheet name="Survey Form" sheetId="9" r:id="rId9"/>
  </sheets>
  <definedNames>
    <definedName name="_xlnm.Print_Titles" localSheetId="0">'Table 1'!$4:$5</definedName>
    <definedName name="_xlnm.Print_Titles" localSheetId="2">'Table 3'!$4:$6</definedName>
    <definedName name="_xlnm.Print_Titles" localSheetId="3">'Table 4'!$4:$6</definedName>
    <definedName name="_xlnm.Print_Titles" localSheetId="4">'Table 5'!$4:$6</definedName>
    <definedName name="_xlnm.Print_Titles" localSheetId="5">'Table 6'!$4:$6</definedName>
  </definedNames>
  <calcPr fullCalcOnLoad="1"/>
</workbook>
</file>

<file path=xl/sharedStrings.xml><?xml version="1.0" encoding="utf-8"?>
<sst xmlns="http://schemas.openxmlformats.org/spreadsheetml/2006/main" count="620" uniqueCount="181">
  <si>
    <t>St. John's University</t>
  </si>
  <si>
    <t>N</t>
  </si>
  <si>
    <t xml:space="preserve"> 4 = Very Satisfied
 3 = Satisfied
 2 = Dissatisfied
 1 = Very Dissatisfied</t>
  </si>
  <si>
    <t>4 &amp; 3</t>
  </si>
  <si>
    <t>Mean</t>
  </si>
  <si>
    <t>4 = Excellent
3 = Good
2 = Fair
1 = Poor</t>
  </si>
  <si>
    <t xml:space="preserve">11. Tuition as worthwhile investment </t>
  </si>
  <si>
    <t>10. Quality of instruction</t>
  </si>
  <si>
    <t>12. Overall satisfaction</t>
  </si>
  <si>
    <t>4 = Strongly Agree
3 = Agree
2 = Disagree
1 = Strongly Disagree</t>
  </si>
  <si>
    <t xml:space="preserve">9. STJ providing job preparation or placement </t>
  </si>
  <si>
    <t>13. Impact of STJ Catholic and Vincentian Mission on student experience</t>
  </si>
  <si>
    <t>Undergrad</t>
  </si>
  <si>
    <t>Graduate</t>
  </si>
  <si>
    <t>8. Availability of STJ internships</t>
  </si>
  <si>
    <t>Survey Item</t>
  </si>
  <si>
    <t>Rating scale</t>
  </si>
  <si>
    <t>Correlation</t>
  </si>
  <si>
    <t>Bachelor</t>
  </si>
  <si>
    <t>Master’s</t>
  </si>
  <si>
    <t>Doctorate</t>
  </si>
  <si>
    <t>Professional</t>
  </si>
  <si>
    <t>No plan</t>
  </si>
  <si>
    <t>4 = Very Positively
3 = Positively
2 = Negatively
1 = Very Negatively</t>
  </si>
  <si>
    <t>Looking</t>
  </si>
  <si>
    <t>Accepted offer</t>
  </si>
  <si>
    <t>Survey participants</t>
  </si>
  <si>
    <t>%</t>
  </si>
  <si>
    <t>Undergraduate: Q6. If you completed internship(s) while at St. John's University, what was your PRIMARY motivation</t>
  </si>
  <si>
    <t>Academic credit</t>
  </si>
  <si>
    <t>Experience</t>
  </si>
  <si>
    <t>Financial</t>
  </si>
  <si>
    <t>Graduate: Q6. If you completed internship(s) while at St. John's University, what was your PRIMARY motivation</t>
  </si>
  <si>
    <t>Career Center</t>
  </si>
  <si>
    <t>On my own</t>
  </si>
  <si>
    <t>Academic Dept</t>
  </si>
  <si>
    <t>Primary</t>
  </si>
  <si>
    <t>Secondary</t>
  </si>
  <si>
    <t>Decided</t>
  </si>
  <si>
    <t>Undecided</t>
  </si>
  <si>
    <t>Non-VHN</t>
  </si>
  <si>
    <t>VHN</t>
  </si>
  <si>
    <t>3.00 - 3.49</t>
  </si>
  <si>
    <t>3.50 - 4.00</t>
  </si>
  <si>
    <t>International</t>
  </si>
  <si>
    <t xml:space="preserve">F       </t>
  </si>
  <si>
    <t xml:space="preserve">M       </t>
  </si>
  <si>
    <t xml:space="preserve">Black </t>
  </si>
  <si>
    <t xml:space="preserve">Asian </t>
  </si>
  <si>
    <t xml:space="preserve">White </t>
  </si>
  <si>
    <t>Hispanic</t>
  </si>
  <si>
    <t>Total</t>
  </si>
  <si>
    <t>% of responses</t>
  </si>
  <si>
    <t>8. Please rate your satisfaction with the internships available at St. John's.</t>
  </si>
  <si>
    <t>Very Satisfied</t>
  </si>
  <si>
    <t>Satisfied</t>
  </si>
  <si>
    <t>Dissatisfied</t>
  </si>
  <si>
    <t>Very Dissatisfied</t>
  </si>
  <si>
    <t xml:space="preserve">9. How well did St. John's do at providing job preparation/placement? </t>
  </si>
  <si>
    <t>Fair</t>
  </si>
  <si>
    <t>Good</t>
  </si>
  <si>
    <t>Excellent</t>
  </si>
  <si>
    <t>Poor</t>
  </si>
  <si>
    <t>10. How was the quality of instruction at St. John's?</t>
  </si>
  <si>
    <t>11.  Tuition paid was a worthwhile investment.</t>
  </si>
  <si>
    <t>Strongly Agree</t>
  </si>
  <si>
    <t>Agree</t>
  </si>
  <si>
    <t>Disagree</t>
  </si>
  <si>
    <t>Strongly Disagree</t>
  </si>
  <si>
    <t xml:space="preserve">12.  Please rate your overall satisfaction with St. John's. </t>
  </si>
  <si>
    <t>13.  How has the St. John's Catholic and Vincentian Mission impacted your experience at St. John’s?</t>
  </si>
  <si>
    <t>Very Positively</t>
  </si>
  <si>
    <t>Positively</t>
  </si>
  <si>
    <t>Negatively</t>
  </si>
  <si>
    <t>Very Negatively</t>
  </si>
  <si>
    <t>Not at all</t>
  </si>
  <si>
    <t>4 = Very Positively
3 = Positively
2 = Negatively
1 = Very Negatively
0 = Not at all</t>
  </si>
  <si>
    <t>Had no internship</t>
  </si>
  <si>
    <t>Had internship</t>
  </si>
  <si>
    <t>Thru Career Ctr</t>
  </si>
  <si>
    <t># of Responses</t>
  </si>
  <si>
    <t>Offer aacepted</t>
  </si>
  <si>
    <t>Didn't have internship</t>
  </si>
  <si>
    <t>4a. What are your employment plans after graduation? (Total)</t>
  </si>
  <si>
    <t>1. Planning to pursue further studies in Fall 2009 or Spring 2010</t>
  </si>
  <si>
    <t>Pursue further studies</t>
  </si>
  <si>
    <t>Accepted a job offer</t>
  </si>
  <si>
    <t>4b. What are your employment plans after graduation? (Only those with no plan for further studies)</t>
  </si>
  <si>
    <t>Below 3.0</t>
  </si>
  <si>
    <t>Final GPA</t>
  </si>
  <si>
    <t>GPA</t>
  </si>
  <si>
    <t>Final</t>
  </si>
  <si>
    <t xml:space="preserve"> 4 = Very Satisfied
 3 = Satisfied
 2 = Dissatisfied
 1 = Very 
       Dissatisfied</t>
  </si>
  <si>
    <t>4 = Strongly Agree
3 = Agree
2 = Disagree
1 = Strongly 
      Disagree</t>
  </si>
  <si>
    <t>participants</t>
  </si>
  <si>
    <t>Survey</t>
  </si>
  <si>
    <t xml:space="preserve"> 4 = Very Satisfied
 3 = Satisfied
 2 = Dissatisfied
 1 = Very
       Dissatisfied</t>
  </si>
  <si>
    <t>4c. What are your employment plans after graduation? (Only those who plan further studies)</t>
  </si>
  <si>
    <t>4b. What are your employment plans after graduation? (Students with no plan for further studies)</t>
  </si>
  <si>
    <t>4c. What are your employment plans after graduation? (Students who plan for further studies)</t>
  </si>
  <si>
    <t xml:space="preserve"> </t>
  </si>
  <si>
    <t>1.  If you are planning to pursue further study in Fall 2009 or Spring 2010, what degree level?</t>
  </si>
  <si>
    <t>Bachelor, Master’s, Doctorate, Professional (MD, JD, etc.), No plan/Don’t know</t>
  </si>
  <si>
    <t>4.  What are your employment plans after graduation?</t>
  </si>
  <si>
    <t>Accepted an offer, Looking, No plan</t>
  </si>
  <si>
    <t>Academic credit, Experience, Financial, Not Applicable</t>
  </si>
  <si>
    <t xml:space="preserve">7.  How did you find your internship(s)? (Check ALL that apply)  </t>
  </si>
  <si>
    <t>Career Center, Academic Department, On my own, Not Applicable</t>
  </si>
  <si>
    <t>8.  Please rate your satisfaction with the internships available at St. John's.</t>
  </si>
  <si>
    <t>Very Satisfied, Satisfied, Dissatisfied, Very Dissatisfied, Not Applicable</t>
  </si>
  <si>
    <t xml:space="preserve">9.  How well did St. John's do at providing job preparation/placement? </t>
  </si>
  <si>
    <t>Excellent, Good, Fair, Poor, Not Applicable</t>
  </si>
  <si>
    <t>10.  How was the quality of instruction at St. John's?</t>
  </si>
  <si>
    <t>Excellent, Good, Fair, Poor</t>
  </si>
  <si>
    <t>Strongly Agree, Agree, Disagree, Strongly Disagree</t>
  </si>
  <si>
    <t>Very Satisfied, Satisfied, Dissatisfied, Very Dissatisfied</t>
  </si>
  <si>
    <r>
      <t>13.  How has the St. John's Catholic and Vincentian Mission impacted your experience at St. John’s</t>
    </r>
    <r>
      <rPr>
        <sz val="10"/>
        <color indexed="12"/>
        <rFont val="Frutiger LT 55 Roman"/>
        <family val="2"/>
      </rPr>
      <t>?</t>
    </r>
  </si>
  <si>
    <t>Very Positively, Positively, Negatively, Very Negatively, Not at all</t>
  </si>
  <si>
    <r>
      <t>15.  Please share your comments/suggestions regarding your experience at St. John's.</t>
    </r>
    <r>
      <rPr>
        <i/>
        <sz val="10"/>
        <color indexed="8"/>
        <rFont val="Frutiger LT 55 Roman"/>
        <family val="2"/>
      </rPr>
      <t xml:space="preserve">  [Open-ended]</t>
    </r>
  </si>
  <si>
    <t xml:space="preserve">2.  If you are planning to pursue further study, please give name of educational institution </t>
  </si>
  <si>
    <t xml:space="preserve">3.  If you are the recipient of a fellowship/scholarship to pursue further study, please indicate </t>
  </si>
  <si>
    <r>
      <t xml:space="preserve">     the name and provide any other information (Duration, Amount, etc.). </t>
    </r>
    <r>
      <rPr>
        <i/>
        <sz val="10"/>
        <rFont val="Frutiger LT 55 Roman"/>
        <family val="2"/>
      </rPr>
      <t xml:space="preserve"> [Open-ended]</t>
    </r>
  </si>
  <si>
    <t xml:space="preserve">     for completing an internship?  (Check ALL that apply) </t>
  </si>
  <si>
    <t xml:space="preserve">6.  If you completed internship(s) while at St. John's University, what was your PRIMARY motivation  </t>
  </si>
  <si>
    <t xml:space="preserve">14.  What is the best way to contact you after graduation? (Please enter your E-mail Address and/or </t>
  </si>
  <si>
    <t xml:space="preserve">       Phone Number)   [Open-ended]</t>
  </si>
  <si>
    <t xml:space="preserve">5.  If you accepted an offer, please give name of employer and position and let us know how well </t>
  </si>
  <si>
    <r>
      <t xml:space="preserve">     your position is aligned with your career interests.  </t>
    </r>
    <r>
      <rPr>
        <i/>
        <sz val="10"/>
        <rFont val="Frutiger LT 55 Roman"/>
        <family val="2"/>
      </rPr>
      <t>[Open-ended]</t>
    </r>
  </si>
  <si>
    <r>
      <t xml:space="preserve">    and program. </t>
    </r>
    <r>
      <rPr>
        <i/>
        <sz val="10"/>
        <color indexed="8"/>
        <rFont val="Frutiger LT 55 Roman"/>
        <family val="2"/>
      </rPr>
      <t xml:space="preserve"> [Open-ended]</t>
    </r>
  </si>
  <si>
    <t>Unknown</t>
  </si>
  <si>
    <t>.</t>
  </si>
  <si>
    <t>SJC total</t>
  </si>
  <si>
    <t>By market (N = 398)</t>
  </si>
  <si>
    <t>By major status when students entered St. John's  (N = 357)</t>
  </si>
  <si>
    <t>By first-year financial status: Very High Need (VHN) vs. Non-VHN (N = 385)</t>
  </si>
  <si>
    <t>By final college GPA (N = 397)</t>
  </si>
  <si>
    <t>Undergraduate: By gender (N = 457)</t>
  </si>
  <si>
    <t>Graduate: By gender (N = 179)</t>
  </si>
  <si>
    <t>Undergraduate: By ethnicity (N = 438)</t>
  </si>
  <si>
    <t>Graduate: By ethnicity (N = 158)</t>
  </si>
  <si>
    <t>Table 1. SJC Graduating Student Survey 2009: Frequency and Average Rating Scores</t>
  </si>
  <si>
    <t>Table 2. SJC Graduating Student Survey 2009: Correlation between Overall Satisfaction and Other Survey Items</t>
  </si>
  <si>
    <t>Table 3. SJC Graduating Student Survey 2009: Crosstabs of Questions 1, 4, 6, 7 and 8 - 13</t>
  </si>
  <si>
    <t>Table 5. SJC Graduating Student Survey 2009: Undergraduates by background information</t>
  </si>
  <si>
    <t>Table 6. SJC Graduating Student Survey 2009: By gender and ethnicity</t>
  </si>
  <si>
    <t>Table 7. SJC Graduating Student Survey 2009: Undergraduates by internship status</t>
  </si>
  <si>
    <t xml:space="preserve">              (Total responses = 457)</t>
  </si>
  <si>
    <t>Table 8. SJC Graduating Student Survey 2009: Graduate students by internship status</t>
  </si>
  <si>
    <t xml:space="preserve">              (Total responses = 179)</t>
  </si>
  <si>
    <t xml:space="preserve">PSY     </t>
  </si>
  <si>
    <t xml:space="preserve">BIO     </t>
  </si>
  <si>
    <t xml:space="preserve">ENG     </t>
  </si>
  <si>
    <t xml:space="preserve">GOV     </t>
  </si>
  <si>
    <t xml:space="preserve">SPE     </t>
  </si>
  <si>
    <t xml:space="preserve">HIS     </t>
  </si>
  <si>
    <t xml:space="preserve">SOC     </t>
  </si>
  <si>
    <t xml:space="preserve">FNA     </t>
  </si>
  <si>
    <t xml:space="preserve">PHI     </t>
  </si>
  <si>
    <t xml:space="preserve">CRIM    </t>
  </si>
  <si>
    <t xml:space="preserve">LIS     </t>
  </si>
  <si>
    <t xml:space="preserve">THE     </t>
  </si>
  <si>
    <t xml:space="preserve">PHY     </t>
  </si>
  <si>
    <t xml:space="preserve">ECO     </t>
  </si>
  <si>
    <t xml:space="preserve">IT      </t>
  </si>
  <si>
    <t xml:space="preserve">CHE     </t>
  </si>
  <si>
    <t xml:space="preserve">MTH     </t>
  </si>
  <si>
    <t xml:space="preserve">SST     </t>
  </si>
  <si>
    <t>Q1. If you are planning to pursue further study in Fall 2009 or Spring 2010, what degree level? (456 responses)</t>
  </si>
  <si>
    <t>Undergraduate: Q4. What are your employment plans after graduation? (395 responses)</t>
  </si>
  <si>
    <t>Graduate: Q4. What are your employment plans after graduation? (152 responses)</t>
  </si>
  <si>
    <t xml:space="preserve">                                    for completing an internship?  (Check ALL that apply, 156 unduplicated reponses)</t>
  </si>
  <si>
    <t xml:space="preserve">                                    for completing an internship?  (Check ALL that apply, 86 unduplicated reponses)</t>
  </si>
  <si>
    <t xml:space="preserve">Undergraduate: Q7. How did you find your internship(s)? (Check ALL that apply, 162 unduplicated responses)  </t>
  </si>
  <si>
    <t xml:space="preserve">Graduate: Q7. How did you find your internship(s)? (Check ALL that apply, 84 unduplicated responses)  </t>
  </si>
  <si>
    <t>Undergraduate by major, for majors with 5 or more graduates, sorted by the mean score of Q.12 (Overall Satisfaction)</t>
  </si>
  <si>
    <t>Graduate students by major, for majors with 5 or more graduates, sorted by the mean score of Q.12 (Overall Satisfaction)</t>
  </si>
  <si>
    <t>Table 4. SJC Graduating Student Survey 2009: Internships</t>
  </si>
  <si>
    <t>Undergrad Total</t>
  </si>
  <si>
    <t>Graduate Total</t>
  </si>
  <si>
    <t>Note: The correlations are all significant at the .05 level.</t>
  </si>
  <si>
    <t xml:space="preserve">                                  Graduating Student Survey, 2009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</si>
</sst>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0.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3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b/>
      <sz val="16"/>
      <name val="Frutiger LT 55 Roman"/>
      <family val="2"/>
    </font>
    <font>
      <b/>
      <sz val="12.5"/>
      <name val="Frutiger LT 55 Roman"/>
      <family val="2"/>
    </font>
    <font>
      <sz val="12"/>
      <name val="Frutiger LT 55 Roman"/>
      <family val="2"/>
    </font>
    <font>
      <sz val="16"/>
      <name val="Frutiger LT 55 Roman"/>
      <family val="2"/>
    </font>
    <font>
      <b/>
      <sz val="16"/>
      <name val="Arial Narrow"/>
      <family val="2"/>
    </font>
    <font>
      <sz val="16"/>
      <name val="Arial Narrow"/>
      <family val="2"/>
    </font>
    <font>
      <sz val="18"/>
      <name val="Arial Narrow"/>
      <family val="2"/>
    </font>
    <font>
      <sz val="14"/>
      <name val="Arial"/>
      <family val="0"/>
    </font>
    <font>
      <sz val="14"/>
      <name val="Frutiger LT 55 Roman"/>
      <family val="2"/>
    </font>
    <font>
      <sz val="14"/>
      <name val="Arial Narrow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 Narrow"/>
      <family val="2"/>
    </font>
    <font>
      <b/>
      <sz val="14"/>
      <color indexed="12"/>
      <name val="Arial Narrow"/>
      <family val="2"/>
    </font>
    <font>
      <b/>
      <sz val="16"/>
      <color indexed="12"/>
      <name val="Arial Narrow"/>
      <family val="2"/>
    </font>
    <font>
      <sz val="12"/>
      <name val="Arial Narrow"/>
      <family val="2"/>
    </font>
    <font>
      <b/>
      <sz val="14"/>
      <name val="Frutiger LT 55 Roman"/>
      <family val="2"/>
    </font>
    <font>
      <sz val="8"/>
      <name val="Arial"/>
      <family val="0"/>
    </font>
    <font>
      <b/>
      <sz val="15.5"/>
      <name val="Arial"/>
      <family val="2"/>
    </font>
    <font>
      <sz val="10"/>
      <color indexed="8"/>
      <name val="Frutiger LT 55 Roman"/>
      <family val="2"/>
    </font>
    <font>
      <sz val="10"/>
      <name val="Frutiger LT 55 Roman"/>
      <family val="2"/>
    </font>
    <font>
      <sz val="10"/>
      <color indexed="12"/>
      <name val="Frutiger LT 55 Roman"/>
      <family val="2"/>
    </font>
    <font>
      <b/>
      <sz val="10"/>
      <color indexed="8"/>
      <name val="Frutiger LT 55 Roman"/>
      <family val="2"/>
    </font>
    <font>
      <i/>
      <sz val="10"/>
      <color indexed="8"/>
      <name val="Frutiger LT 55 Roman"/>
      <family val="2"/>
    </font>
    <font>
      <i/>
      <sz val="10"/>
      <name val="Frutiger LT 55 Roman"/>
      <family val="2"/>
    </font>
    <font>
      <sz val="9"/>
      <name val="Frutiger LT 55 Roman"/>
      <family val="2"/>
    </font>
    <font>
      <sz val="15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164" fontId="8" fillId="0" borderId="2" xfId="0" applyNumberFormat="1" applyFont="1" applyFill="1" applyBorder="1" applyAlignment="1">
      <alignment horizontal="center" vertical="center" wrapText="1"/>
    </xf>
    <xf numFmtId="9" fontId="8" fillId="2" borderId="2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9" fontId="8" fillId="2" borderId="3" xfId="0" applyNumberFormat="1" applyFont="1" applyFill="1" applyBorder="1" applyAlignment="1">
      <alignment horizontal="center" vertical="center" wrapText="1"/>
    </xf>
    <xf numFmtId="9" fontId="8" fillId="2" borderId="4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1" fillId="0" borderId="5" xfId="0" applyFont="1" applyBorder="1" applyAlignment="1">
      <alignment vertical="center"/>
    </xf>
    <xf numFmtId="2" fontId="8" fillId="3" borderId="2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vertical="center"/>
    </xf>
    <xf numFmtId="3" fontId="13" fillId="0" borderId="1" xfId="0" applyNumberFormat="1" applyFont="1" applyBorder="1" applyAlignment="1">
      <alignment horizontal="center" vertical="center"/>
    </xf>
    <xf numFmtId="3" fontId="13" fillId="2" borderId="1" xfId="0" applyNumberFormat="1" applyFont="1" applyFill="1" applyBorder="1" applyAlignment="1">
      <alignment horizontal="center" vertical="center"/>
    </xf>
    <xf numFmtId="3" fontId="13" fillId="0" borderId="2" xfId="0" applyNumberFormat="1" applyFont="1" applyFill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center" vertical="center" wrapText="1"/>
    </xf>
    <xf numFmtId="9" fontId="13" fillId="2" borderId="2" xfId="0" applyNumberFormat="1" applyFont="1" applyFill="1" applyBorder="1" applyAlignment="1">
      <alignment horizontal="center" vertical="center" wrapText="1"/>
    </xf>
    <xf numFmtId="9" fontId="13" fillId="2" borderId="1" xfId="0" applyNumberFormat="1" applyFont="1" applyFill="1" applyBorder="1" applyAlignment="1">
      <alignment horizontal="center" vertical="center"/>
    </xf>
    <xf numFmtId="3" fontId="13" fillId="0" borderId="2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vertical="center"/>
    </xf>
    <xf numFmtId="3" fontId="13" fillId="0" borderId="3" xfId="0" applyNumberFormat="1" applyFont="1" applyFill="1" applyBorder="1" applyAlignment="1">
      <alignment horizontal="center" vertical="center"/>
    </xf>
    <xf numFmtId="3" fontId="13" fillId="0" borderId="3" xfId="0" applyNumberFormat="1" applyFont="1" applyFill="1" applyBorder="1" applyAlignment="1">
      <alignment horizontal="center" vertical="center" wrapText="1"/>
    </xf>
    <xf numFmtId="164" fontId="13" fillId="0" borderId="3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indent="1"/>
    </xf>
    <xf numFmtId="9" fontId="13" fillId="2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vertical="center"/>
    </xf>
    <xf numFmtId="3" fontId="13" fillId="0" borderId="7" xfId="0" applyNumberFormat="1" applyFont="1" applyFill="1" applyBorder="1" applyAlignment="1">
      <alignment horizontal="center" vertical="center"/>
    </xf>
    <xf numFmtId="3" fontId="13" fillId="0" borderId="7" xfId="0" applyNumberFormat="1" applyFont="1" applyFill="1" applyBorder="1" applyAlignment="1">
      <alignment horizontal="center" vertical="center" wrapText="1"/>
    </xf>
    <xf numFmtId="164" fontId="13" fillId="0" borderId="7" xfId="0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vertical="center"/>
    </xf>
    <xf numFmtId="3" fontId="13" fillId="0" borderId="9" xfId="0" applyNumberFormat="1" applyFont="1" applyFill="1" applyBorder="1" applyAlignment="1">
      <alignment horizontal="center" vertical="center"/>
    </xf>
    <xf numFmtId="3" fontId="13" fillId="0" borderId="9" xfId="0" applyNumberFormat="1" applyFont="1" applyFill="1" applyBorder="1" applyAlignment="1">
      <alignment horizontal="center" vertical="center" wrapText="1"/>
    </xf>
    <xf numFmtId="164" fontId="13" fillId="0" borderId="9" xfId="0" applyNumberFormat="1" applyFont="1" applyFill="1" applyBorder="1" applyAlignment="1">
      <alignment horizontal="center" vertical="center" wrapText="1"/>
    </xf>
    <xf numFmtId="9" fontId="13" fillId="0" borderId="3" xfId="0" applyNumberFormat="1" applyFont="1" applyFill="1" applyBorder="1" applyAlignment="1">
      <alignment horizontal="center" vertical="center" wrapText="1"/>
    </xf>
    <xf numFmtId="9" fontId="13" fillId="0" borderId="4" xfId="0" applyNumberFormat="1" applyFont="1" applyFill="1" applyBorder="1" applyAlignment="1">
      <alignment horizontal="center" vertical="center" wrapText="1"/>
    </xf>
    <xf numFmtId="9" fontId="13" fillId="0" borderId="7" xfId="0" applyNumberFormat="1" applyFont="1" applyFill="1" applyBorder="1" applyAlignment="1">
      <alignment horizontal="center" vertical="center"/>
    </xf>
    <xf numFmtId="9" fontId="13" fillId="0" borderId="7" xfId="0" applyNumberFormat="1" applyFont="1" applyFill="1" applyBorder="1" applyAlignment="1">
      <alignment horizontal="center" vertical="center" wrapText="1"/>
    </xf>
    <xf numFmtId="9" fontId="13" fillId="0" borderId="10" xfId="0" applyNumberFormat="1" applyFont="1" applyFill="1" applyBorder="1" applyAlignment="1">
      <alignment horizontal="center" vertical="center" wrapText="1"/>
    </xf>
    <xf numFmtId="9" fontId="13" fillId="0" borderId="9" xfId="0" applyNumberFormat="1" applyFont="1" applyFill="1" applyBorder="1" applyAlignment="1">
      <alignment horizontal="center" vertical="center" wrapText="1"/>
    </xf>
    <xf numFmtId="9" fontId="13" fillId="0" borderId="11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9" fillId="0" borderId="3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9" fontId="13" fillId="0" borderId="2" xfId="0" applyNumberFormat="1" applyFont="1" applyFill="1" applyBorder="1" applyAlignment="1">
      <alignment horizontal="center" vertical="center"/>
    </xf>
    <xf numFmtId="9" fontId="13" fillId="0" borderId="2" xfId="0" applyNumberFormat="1" applyFont="1" applyFill="1" applyBorder="1" applyAlignment="1">
      <alignment horizontal="center" vertical="center" wrapText="1"/>
    </xf>
    <xf numFmtId="9" fontId="0" fillId="0" borderId="0" xfId="0" applyNumberFormat="1" applyAlignment="1">
      <alignment/>
    </xf>
    <xf numFmtId="3" fontId="13" fillId="0" borderId="4" xfId="0" applyNumberFormat="1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9" fontId="9" fillId="2" borderId="2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Alignment="1">
      <alignment/>
    </xf>
    <xf numFmtId="0" fontId="13" fillId="0" borderId="2" xfId="0" applyFont="1" applyFill="1" applyBorder="1" applyAlignment="1">
      <alignment horizontal="left" vertical="center"/>
    </xf>
    <xf numFmtId="3" fontId="13" fillId="3" borderId="2" xfId="0" applyNumberFormat="1" applyFont="1" applyFill="1" applyBorder="1" applyAlignment="1">
      <alignment horizontal="center" vertical="center"/>
    </xf>
    <xf numFmtId="9" fontId="13" fillId="3" borderId="2" xfId="0" applyNumberFormat="1" applyFont="1" applyFill="1" applyBorder="1" applyAlignment="1">
      <alignment horizontal="center" vertical="center"/>
    </xf>
    <xf numFmtId="3" fontId="13" fillId="3" borderId="2" xfId="0" applyNumberFormat="1" applyFont="1" applyFill="1" applyBorder="1" applyAlignment="1">
      <alignment horizontal="center" vertical="center" wrapText="1"/>
    </xf>
    <xf numFmtId="164" fontId="13" fillId="3" borderId="2" xfId="0" applyNumberFormat="1" applyFont="1" applyFill="1" applyBorder="1" applyAlignment="1">
      <alignment horizontal="center" vertical="center" wrapText="1"/>
    </xf>
    <xf numFmtId="9" fontId="13" fillId="3" borderId="2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left" vertical="center"/>
    </xf>
    <xf numFmtId="9" fontId="8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9" fontId="9" fillId="0" borderId="2" xfId="0" applyNumberFormat="1" applyFont="1" applyFill="1" applyBorder="1" applyAlignment="1">
      <alignment horizontal="center" vertical="center"/>
    </xf>
    <xf numFmtId="9" fontId="8" fillId="0" borderId="2" xfId="0" applyNumberFormat="1" applyFont="1" applyFill="1" applyBorder="1" applyAlignment="1">
      <alignment horizontal="center" vertical="center" wrapText="1"/>
    </xf>
    <xf numFmtId="9" fontId="9" fillId="0" borderId="2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/>
    </xf>
    <xf numFmtId="9" fontId="8" fillId="0" borderId="4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center"/>
    </xf>
    <xf numFmtId="0" fontId="18" fillId="0" borderId="2" xfId="0" applyFont="1" applyFill="1" applyBorder="1" applyAlignment="1">
      <alignment horizontal="center" vertical="center"/>
    </xf>
    <xf numFmtId="9" fontId="18" fillId="0" borderId="2" xfId="0" applyNumberFormat="1" applyFont="1" applyFill="1" applyBorder="1" applyAlignment="1">
      <alignment horizontal="center" vertical="center"/>
    </xf>
    <xf numFmtId="9" fontId="18" fillId="0" borderId="2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9" fontId="8" fillId="2" borderId="2" xfId="0" applyNumberFormat="1" applyFont="1" applyFill="1" applyBorder="1" applyAlignment="1">
      <alignment horizontal="center" vertical="center"/>
    </xf>
    <xf numFmtId="9" fontId="9" fillId="2" borderId="2" xfId="0" applyNumberFormat="1" applyFont="1" applyFill="1" applyBorder="1" applyAlignment="1">
      <alignment horizontal="center" vertical="center"/>
    </xf>
    <xf numFmtId="9" fontId="18" fillId="2" borderId="2" xfId="0" applyNumberFormat="1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 vertical="center" wrapText="1"/>
    </xf>
    <xf numFmtId="164" fontId="16" fillId="3" borderId="2" xfId="0" applyNumberFormat="1" applyFont="1" applyFill="1" applyBorder="1" applyAlignment="1">
      <alignment horizontal="center" vertical="center"/>
    </xf>
    <xf numFmtId="164" fontId="16" fillId="2" borderId="2" xfId="0" applyNumberFormat="1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wrapText="1"/>
    </xf>
    <xf numFmtId="0" fontId="19" fillId="0" borderId="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top" wrapText="1"/>
    </xf>
    <xf numFmtId="0" fontId="20" fillId="3" borderId="1" xfId="0" applyFont="1" applyFill="1" applyBorder="1" applyAlignment="1">
      <alignment horizontal="center" vertical="center"/>
    </xf>
    <xf numFmtId="164" fontId="13" fillId="3" borderId="1" xfId="0" applyNumberFormat="1" applyFont="1" applyFill="1" applyBorder="1" applyAlignment="1">
      <alignment horizontal="center" vertical="center"/>
    </xf>
    <xf numFmtId="164" fontId="13" fillId="3" borderId="2" xfId="0" applyNumberFormat="1" applyFont="1" applyFill="1" applyBorder="1" applyAlignment="1">
      <alignment horizontal="center" vertical="center"/>
    </xf>
    <xf numFmtId="164" fontId="13" fillId="0" borderId="3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/>
    </xf>
    <xf numFmtId="164" fontId="9" fillId="3" borderId="2" xfId="0" applyNumberFormat="1" applyFont="1" applyFill="1" applyBorder="1" applyAlignment="1">
      <alignment horizontal="center" vertical="center"/>
    </xf>
    <xf numFmtId="164" fontId="18" fillId="3" borderId="2" xfId="0" applyNumberFormat="1" applyFont="1" applyFill="1" applyBorder="1" applyAlignment="1">
      <alignment horizontal="center" vertical="center"/>
    </xf>
    <xf numFmtId="164" fontId="15" fillId="0" borderId="3" xfId="0" applyNumberFormat="1" applyFont="1" applyFill="1" applyBorder="1" applyAlignment="1">
      <alignment horizontal="left" vertical="center"/>
    </xf>
    <xf numFmtId="164" fontId="14" fillId="0" borderId="3" xfId="0" applyNumberFormat="1" applyFont="1" applyFill="1" applyBorder="1" applyAlignment="1">
      <alignment horizontal="left" vertical="center"/>
    </xf>
    <xf numFmtId="164" fontId="9" fillId="0" borderId="3" xfId="0" applyNumberFormat="1" applyFont="1" applyFill="1" applyBorder="1" applyAlignment="1">
      <alignment horizontal="left" vertical="center"/>
    </xf>
    <xf numFmtId="0" fontId="22" fillId="0" borderId="5" xfId="0" applyFont="1" applyBorder="1" applyAlignment="1">
      <alignment horizontal="left" vertical="center"/>
    </xf>
    <xf numFmtId="0" fontId="24" fillId="0" borderId="0" xfId="0" applyFont="1" applyAlignment="1">
      <alignment/>
    </xf>
    <xf numFmtId="0" fontId="23" fillId="0" borderId="6" xfId="0" applyFont="1" applyBorder="1" applyAlignment="1">
      <alignment horizontal="left" vertical="center"/>
    </xf>
    <xf numFmtId="0" fontId="24" fillId="0" borderId="7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7" fillId="0" borderId="13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4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3" fillId="0" borderId="6" xfId="0" applyFont="1" applyBorder="1" applyAlignment="1">
      <alignment vertical="center"/>
    </xf>
    <xf numFmtId="0" fontId="23" fillId="0" borderId="8" xfId="0" applyFont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6" xfId="0" applyFont="1" applyBorder="1" applyAlignment="1">
      <alignment vertical="center"/>
    </xf>
    <xf numFmtId="0" fontId="24" fillId="0" borderId="8" xfId="0" applyFont="1" applyBorder="1" applyAlignment="1">
      <alignment vertical="center"/>
    </xf>
    <xf numFmtId="0" fontId="23" fillId="0" borderId="9" xfId="0" applyFont="1" applyBorder="1" applyAlignment="1">
      <alignment horizontal="left" vertical="center"/>
    </xf>
    <xf numFmtId="0" fontId="23" fillId="0" borderId="13" xfId="0" applyFont="1" applyBorder="1" applyAlignment="1">
      <alignment vertical="center"/>
    </xf>
    <xf numFmtId="0" fontId="28" fillId="0" borderId="8" xfId="0" applyFont="1" applyBorder="1" applyAlignment="1">
      <alignment vertical="center"/>
    </xf>
    <xf numFmtId="0" fontId="27" fillId="0" borderId="9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11" xfId="0" applyFont="1" applyBorder="1" applyAlignment="1">
      <alignment vertical="center"/>
    </xf>
    <xf numFmtId="0" fontId="28" fillId="0" borderId="13" xfId="0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5" xfId="0" applyFont="1" applyFill="1" applyBorder="1" applyAlignment="1">
      <alignment vertical="center"/>
    </xf>
    <xf numFmtId="3" fontId="17" fillId="0" borderId="2" xfId="0" applyNumberFormat="1" applyFont="1" applyFill="1" applyBorder="1" applyAlignment="1">
      <alignment horizontal="center" vertical="center"/>
    </xf>
    <xf numFmtId="9" fontId="17" fillId="2" borderId="1" xfId="0" applyNumberFormat="1" applyFont="1" applyFill="1" applyBorder="1" applyAlignment="1">
      <alignment horizontal="center" vertical="center"/>
    </xf>
    <xf numFmtId="164" fontId="17" fillId="2" borderId="1" xfId="0" applyNumberFormat="1" applyFont="1" applyFill="1" applyBorder="1" applyAlignment="1">
      <alignment horizontal="center" vertical="center"/>
    </xf>
    <xf numFmtId="3" fontId="17" fillId="0" borderId="2" xfId="0" applyNumberFormat="1" applyFont="1" applyFill="1" applyBorder="1" applyAlignment="1">
      <alignment horizontal="center" vertical="center" wrapText="1"/>
    </xf>
    <xf numFmtId="164" fontId="17" fillId="0" borderId="2" xfId="0" applyNumberFormat="1" applyFont="1" applyFill="1" applyBorder="1" applyAlignment="1">
      <alignment horizontal="center" vertical="center" wrapText="1"/>
    </xf>
    <xf numFmtId="9" fontId="17" fillId="2" borderId="2" xfId="0" applyNumberFormat="1" applyFont="1" applyFill="1" applyBorder="1" applyAlignment="1">
      <alignment horizontal="center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9" fontId="18" fillId="2" borderId="2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 indent="1"/>
    </xf>
    <xf numFmtId="0" fontId="9" fillId="0" borderId="3" xfId="0" applyFont="1" applyBorder="1" applyAlignment="1">
      <alignment horizontal="left" vertical="center" wrapText="1" indent="1"/>
    </xf>
    <xf numFmtId="0" fontId="9" fillId="0" borderId="4" xfId="0" applyFont="1" applyBorder="1" applyAlignment="1">
      <alignment horizontal="left" vertical="center" wrapText="1" inden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 indent="1"/>
    </xf>
    <xf numFmtId="0" fontId="13" fillId="0" borderId="4" xfId="0" applyFont="1" applyBorder="1" applyAlignment="1">
      <alignment horizontal="left" vertical="center" wrapText="1" indent="1"/>
    </xf>
    <xf numFmtId="0" fontId="8" fillId="3" borderId="5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30" fillId="0" borderId="5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left" vertical="center" wrapText="1" indent="1"/>
    </xf>
    <xf numFmtId="0" fontId="0" fillId="0" borderId="0" xfId="0" applyAlignment="1">
      <alignment horizontal="center" vertical="top"/>
    </xf>
    <xf numFmtId="0" fontId="29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zoomScale="60" zoomScaleNormal="60" workbookViewId="0" topLeftCell="A1">
      <selection activeCell="B6" sqref="B6"/>
    </sheetView>
  </sheetViews>
  <sheetFormatPr defaultColWidth="9.140625" defaultRowHeight="12.75"/>
  <cols>
    <col min="1" max="1" width="20.28125" style="0" customWidth="1"/>
    <col min="2" max="2" width="10.7109375" style="0" customWidth="1"/>
    <col min="3" max="3" width="7.7109375" style="0" customWidth="1"/>
    <col min="4" max="5" width="9.7109375" style="0" customWidth="1"/>
    <col min="6" max="6" width="8.57421875" style="0" customWidth="1"/>
    <col min="7" max="7" width="7.7109375" style="0" customWidth="1"/>
    <col min="8" max="8" width="9.7109375" style="0" customWidth="1"/>
    <col min="9" max="9" width="7.7109375" style="0" customWidth="1"/>
    <col min="10" max="11" width="9.7109375" style="0" customWidth="1"/>
    <col min="12" max="13" width="7.7109375" style="0" customWidth="1"/>
    <col min="14" max="14" width="9.7109375" style="0" customWidth="1"/>
    <col min="15" max="15" width="9.28125" style="0" customWidth="1"/>
    <col min="16" max="16" width="7.7109375" style="0" customWidth="1"/>
    <col min="17" max="17" width="14.00390625" style="0" customWidth="1"/>
    <col min="18" max="18" width="12.421875" style="0" customWidth="1"/>
  </cols>
  <sheetData>
    <row r="1" spans="1:18" ht="15.75" customHeight="1">
      <c r="A1" s="153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</row>
    <row r="2" spans="1:18" ht="24" customHeight="1">
      <c r="A2" s="3" t="s">
        <v>140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96" customHeight="1">
      <c r="A4" s="6" t="s">
        <v>15</v>
      </c>
      <c r="B4" s="154" t="s">
        <v>8</v>
      </c>
      <c r="C4" s="155"/>
      <c r="D4" s="156"/>
      <c r="E4" s="154" t="s">
        <v>7</v>
      </c>
      <c r="F4" s="155"/>
      <c r="G4" s="156"/>
      <c r="H4" s="154" t="s">
        <v>6</v>
      </c>
      <c r="I4" s="155"/>
      <c r="J4" s="156"/>
      <c r="K4" s="154" t="s">
        <v>10</v>
      </c>
      <c r="L4" s="155"/>
      <c r="M4" s="156"/>
      <c r="N4" s="154" t="s">
        <v>14</v>
      </c>
      <c r="O4" s="155"/>
      <c r="P4" s="156"/>
      <c r="Q4" s="160" t="s">
        <v>11</v>
      </c>
      <c r="R4" s="161"/>
    </row>
    <row r="5" spans="1:18" ht="99.75" customHeight="1">
      <c r="A5" s="6" t="s">
        <v>16</v>
      </c>
      <c r="B5" s="157" t="s">
        <v>2</v>
      </c>
      <c r="C5" s="158"/>
      <c r="D5" s="159"/>
      <c r="E5" s="157" t="s">
        <v>5</v>
      </c>
      <c r="F5" s="158"/>
      <c r="G5" s="159"/>
      <c r="H5" s="157" t="s">
        <v>9</v>
      </c>
      <c r="I5" s="158"/>
      <c r="J5" s="159"/>
      <c r="K5" s="157" t="s">
        <v>5</v>
      </c>
      <c r="L5" s="158"/>
      <c r="M5" s="159"/>
      <c r="N5" s="157" t="s">
        <v>2</v>
      </c>
      <c r="O5" s="158"/>
      <c r="P5" s="159"/>
      <c r="Q5" s="162" t="s">
        <v>76</v>
      </c>
      <c r="R5" s="163"/>
    </row>
    <row r="6" spans="1:18" ht="40.5" customHeight="1">
      <c r="A6" s="4"/>
      <c r="B6" s="6" t="s">
        <v>1</v>
      </c>
      <c r="C6" s="6" t="s">
        <v>4</v>
      </c>
      <c r="D6" s="7" t="s">
        <v>3</v>
      </c>
      <c r="E6" s="6" t="s">
        <v>1</v>
      </c>
      <c r="F6" s="6" t="s">
        <v>4</v>
      </c>
      <c r="G6" s="7" t="s">
        <v>3</v>
      </c>
      <c r="H6" s="6" t="s">
        <v>1</v>
      </c>
      <c r="I6" s="6" t="s">
        <v>4</v>
      </c>
      <c r="J6" s="7" t="s">
        <v>3</v>
      </c>
      <c r="K6" s="6" t="s">
        <v>1</v>
      </c>
      <c r="L6" s="6" t="s">
        <v>4</v>
      </c>
      <c r="M6" s="7" t="s">
        <v>3</v>
      </c>
      <c r="N6" s="6" t="s">
        <v>1</v>
      </c>
      <c r="O6" s="6" t="s">
        <v>4</v>
      </c>
      <c r="P6" s="7" t="s">
        <v>3</v>
      </c>
      <c r="Q6" s="6" t="s">
        <v>1</v>
      </c>
      <c r="R6" s="7" t="s">
        <v>3</v>
      </c>
    </row>
    <row r="7" spans="1:18" ht="36" customHeight="1">
      <c r="A7" s="5" t="s">
        <v>131</v>
      </c>
      <c r="B7" s="10">
        <v>528</v>
      </c>
      <c r="C7" s="8">
        <v>3.15</v>
      </c>
      <c r="D7" s="9">
        <v>0.91</v>
      </c>
      <c r="E7" s="10">
        <v>535</v>
      </c>
      <c r="F7" s="8">
        <v>3.09</v>
      </c>
      <c r="G7" s="9">
        <v>0.83</v>
      </c>
      <c r="H7" s="10">
        <v>527</v>
      </c>
      <c r="I7" s="8">
        <v>2.85</v>
      </c>
      <c r="J7" s="9">
        <v>0.73</v>
      </c>
      <c r="K7" s="10">
        <v>348</v>
      </c>
      <c r="L7" s="8">
        <v>2.4</v>
      </c>
      <c r="M7" s="9">
        <v>0.47</v>
      </c>
      <c r="N7" s="10">
        <v>227</v>
      </c>
      <c r="O7" s="8">
        <v>2.76</v>
      </c>
      <c r="P7" s="9">
        <v>0.67</v>
      </c>
      <c r="Q7" s="10">
        <v>518</v>
      </c>
      <c r="R7" s="9">
        <v>0.7</v>
      </c>
    </row>
    <row r="8" spans="1:18" ht="32.25" customHeight="1">
      <c r="A8" s="5" t="s">
        <v>12</v>
      </c>
      <c r="B8" s="10">
        <v>379</v>
      </c>
      <c r="C8" s="8">
        <v>3.14</v>
      </c>
      <c r="D8" s="9">
        <v>0.9</v>
      </c>
      <c r="E8" s="10">
        <v>384</v>
      </c>
      <c r="F8" s="8">
        <v>3.04</v>
      </c>
      <c r="G8" s="9">
        <v>0.81</v>
      </c>
      <c r="H8" s="10">
        <v>380</v>
      </c>
      <c r="I8" s="8">
        <v>2.77</v>
      </c>
      <c r="J8" s="9">
        <v>0.68</v>
      </c>
      <c r="K8" s="10">
        <v>242</v>
      </c>
      <c r="L8" s="8">
        <v>2.35</v>
      </c>
      <c r="M8" s="9">
        <v>0.44</v>
      </c>
      <c r="N8" s="10">
        <v>158</v>
      </c>
      <c r="O8" s="8">
        <v>2.68</v>
      </c>
      <c r="P8" s="9">
        <v>0.64</v>
      </c>
      <c r="Q8" s="10">
        <v>372</v>
      </c>
      <c r="R8" s="9">
        <v>0.74</v>
      </c>
    </row>
    <row r="9" spans="1:18" ht="34.5" customHeight="1">
      <c r="A9" s="5" t="s">
        <v>13</v>
      </c>
      <c r="B9" s="10">
        <v>149</v>
      </c>
      <c r="C9" s="8">
        <v>3.18</v>
      </c>
      <c r="D9" s="9">
        <v>0.91</v>
      </c>
      <c r="E9" s="10">
        <v>151</v>
      </c>
      <c r="F9" s="8">
        <v>3.21</v>
      </c>
      <c r="G9" s="9">
        <v>0.87</v>
      </c>
      <c r="H9" s="10">
        <v>147</v>
      </c>
      <c r="I9" s="8">
        <v>3.06</v>
      </c>
      <c r="J9" s="9">
        <v>0.85</v>
      </c>
      <c r="K9" s="10">
        <v>106</v>
      </c>
      <c r="L9" s="8">
        <v>2.51</v>
      </c>
      <c r="M9" s="9">
        <v>0.56</v>
      </c>
      <c r="N9" s="10">
        <v>69</v>
      </c>
      <c r="O9" s="8">
        <v>2.93</v>
      </c>
      <c r="P9" s="9">
        <v>0.74</v>
      </c>
      <c r="Q9" s="10">
        <v>146</v>
      </c>
      <c r="R9" s="9">
        <v>0.6</v>
      </c>
    </row>
    <row r="10" spans="1:18" ht="24" customHeight="1">
      <c r="A10" s="143" t="s">
        <v>174</v>
      </c>
      <c r="B10" s="11"/>
      <c r="C10" s="12"/>
      <c r="D10" s="13"/>
      <c r="E10" s="11"/>
      <c r="F10" s="12"/>
      <c r="G10" s="13"/>
      <c r="H10" s="11"/>
      <c r="I10" s="12"/>
      <c r="J10" s="13"/>
      <c r="K10" s="11"/>
      <c r="L10" s="12"/>
      <c r="M10" s="13"/>
      <c r="N10" s="11"/>
      <c r="O10" s="12"/>
      <c r="P10" s="13"/>
      <c r="Q10" s="11"/>
      <c r="R10" s="14"/>
    </row>
    <row r="11" spans="1:18" ht="24.75" customHeight="1">
      <c r="A11" s="15" t="s">
        <v>153</v>
      </c>
      <c r="B11" s="10">
        <v>35</v>
      </c>
      <c r="C11" s="8">
        <v>3.46</v>
      </c>
      <c r="D11" s="9">
        <v>1</v>
      </c>
      <c r="E11" s="10">
        <v>35</v>
      </c>
      <c r="F11" s="8">
        <v>3.37</v>
      </c>
      <c r="G11" s="9">
        <v>0.94</v>
      </c>
      <c r="H11" s="10">
        <v>35</v>
      </c>
      <c r="I11" s="8">
        <v>3.09</v>
      </c>
      <c r="J11" s="9">
        <v>0.91</v>
      </c>
      <c r="K11" s="10">
        <v>16</v>
      </c>
      <c r="L11" s="8">
        <v>2.69</v>
      </c>
      <c r="M11" s="9">
        <v>0.63</v>
      </c>
      <c r="N11" s="10">
        <v>14</v>
      </c>
      <c r="O11" s="8">
        <v>3.57</v>
      </c>
      <c r="P11" s="9">
        <v>1</v>
      </c>
      <c r="Q11" s="10">
        <v>35</v>
      </c>
      <c r="R11" s="9">
        <v>0.89</v>
      </c>
    </row>
    <row r="12" spans="1:18" ht="24.75" customHeight="1">
      <c r="A12" s="15" t="s">
        <v>161</v>
      </c>
      <c r="B12" s="10">
        <v>7</v>
      </c>
      <c r="C12" s="8">
        <v>3.29</v>
      </c>
      <c r="D12" s="9">
        <v>1</v>
      </c>
      <c r="E12" s="10">
        <v>7</v>
      </c>
      <c r="F12" s="8">
        <v>3</v>
      </c>
      <c r="G12" s="9">
        <v>0.86</v>
      </c>
      <c r="H12" s="10">
        <v>7</v>
      </c>
      <c r="I12" s="8">
        <v>3</v>
      </c>
      <c r="J12" s="9">
        <v>1</v>
      </c>
      <c r="K12" s="10">
        <v>5</v>
      </c>
      <c r="L12" s="8">
        <v>2.2</v>
      </c>
      <c r="M12" s="9">
        <v>0.4</v>
      </c>
      <c r="N12" s="10">
        <v>2</v>
      </c>
      <c r="O12" s="8">
        <v>2</v>
      </c>
      <c r="P12" s="9">
        <v>0.5</v>
      </c>
      <c r="Q12" s="10">
        <v>7</v>
      </c>
      <c r="R12" s="9">
        <v>0.57</v>
      </c>
    </row>
    <row r="13" spans="1:18" ht="24.75" customHeight="1">
      <c r="A13" s="15" t="s">
        <v>149</v>
      </c>
      <c r="B13" s="10">
        <v>92</v>
      </c>
      <c r="C13" s="8">
        <v>3.26</v>
      </c>
      <c r="D13" s="9">
        <v>0.98</v>
      </c>
      <c r="E13" s="10">
        <v>95</v>
      </c>
      <c r="F13" s="8">
        <v>3.09</v>
      </c>
      <c r="G13" s="9">
        <v>0.88</v>
      </c>
      <c r="H13" s="10">
        <v>92</v>
      </c>
      <c r="I13" s="8">
        <v>2.79</v>
      </c>
      <c r="J13" s="9">
        <v>0.71</v>
      </c>
      <c r="K13" s="10">
        <v>62</v>
      </c>
      <c r="L13" s="8">
        <v>2.34</v>
      </c>
      <c r="M13" s="9">
        <v>0.47</v>
      </c>
      <c r="N13" s="10">
        <v>46</v>
      </c>
      <c r="O13" s="8">
        <v>2.83</v>
      </c>
      <c r="P13" s="9">
        <v>0.74</v>
      </c>
      <c r="Q13" s="10">
        <v>89</v>
      </c>
      <c r="R13" s="9">
        <v>0.79</v>
      </c>
    </row>
    <row r="14" spans="1:18" ht="26.25" customHeight="1">
      <c r="A14" s="15" t="s">
        <v>163</v>
      </c>
      <c r="B14" s="10">
        <v>6</v>
      </c>
      <c r="C14" s="8">
        <v>3.33</v>
      </c>
      <c r="D14" s="9">
        <v>0.83</v>
      </c>
      <c r="E14" s="10">
        <v>6</v>
      </c>
      <c r="F14" s="8">
        <v>3.33</v>
      </c>
      <c r="G14" s="9">
        <v>0.83</v>
      </c>
      <c r="H14" s="10">
        <v>6</v>
      </c>
      <c r="I14" s="8">
        <v>2.83</v>
      </c>
      <c r="J14" s="9">
        <v>0.67</v>
      </c>
      <c r="K14" s="10">
        <v>3</v>
      </c>
      <c r="L14" s="8">
        <v>2.67</v>
      </c>
      <c r="M14" s="9">
        <v>0.67</v>
      </c>
      <c r="N14" s="10">
        <v>2</v>
      </c>
      <c r="O14" s="8">
        <v>3</v>
      </c>
      <c r="P14" s="9">
        <v>1</v>
      </c>
      <c r="Q14" s="10">
        <v>5</v>
      </c>
      <c r="R14" s="9">
        <v>0.6</v>
      </c>
    </row>
    <row r="15" spans="1:18" ht="26.25" customHeight="1">
      <c r="A15" s="15" t="s">
        <v>166</v>
      </c>
      <c r="B15" s="10">
        <v>5</v>
      </c>
      <c r="C15" s="8">
        <v>3.2</v>
      </c>
      <c r="D15" s="9">
        <v>0.8</v>
      </c>
      <c r="E15" s="10">
        <v>5</v>
      </c>
      <c r="F15" s="8">
        <v>2.8</v>
      </c>
      <c r="G15" s="9">
        <v>0.6</v>
      </c>
      <c r="H15" s="10">
        <v>5</v>
      </c>
      <c r="I15" s="8">
        <v>2.8</v>
      </c>
      <c r="J15" s="9">
        <v>0.6</v>
      </c>
      <c r="K15" s="10">
        <v>3</v>
      </c>
      <c r="L15" s="8">
        <v>2.33</v>
      </c>
      <c r="M15" s="9">
        <v>0.33</v>
      </c>
      <c r="N15" s="10">
        <v>0</v>
      </c>
      <c r="O15" s="8" t="s">
        <v>130</v>
      </c>
      <c r="P15" s="9" t="s">
        <v>130</v>
      </c>
      <c r="Q15" s="10">
        <v>5</v>
      </c>
      <c r="R15" s="9">
        <v>0.6</v>
      </c>
    </row>
    <row r="16" spans="1:18" ht="24.75" customHeight="1">
      <c r="A16" s="15" t="s">
        <v>162</v>
      </c>
      <c r="B16" s="10">
        <v>6</v>
      </c>
      <c r="C16" s="8">
        <v>3.17</v>
      </c>
      <c r="D16" s="9">
        <v>0.67</v>
      </c>
      <c r="E16" s="10">
        <v>6</v>
      </c>
      <c r="F16" s="8">
        <v>3.17</v>
      </c>
      <c r="G16" s="9">
        <v>0.83</v>
      </c>
      <c r="H16" s="10">
        <v>6</v>
      </c>
      <c r="I16" s="8">
        <v>3</v>
      </c>
      <c r="J16" s="9">
        <v>0.67</v>
      </c>
      <c r="K16" s="10">
        <v>3</v>
      </c>
      <c r="L16" s="8">
        <v>2.33</v>
      </c>
      <c r="M16" s="9">
        <v>0.33</v>
      </c>
      <c r="N16" s="10">
        <v>3</v>
      </c>
      <c r="O16" s="8">
        <v>2.33</v>
      </c>
      <c r="P16" s="9">
        <v>0.33</v>
      </c>
      <c r="Q16" s="10">
        <v>6</v>
      </c>
      <c r="R16" s="9">
        <v>0.83</v>
      </c>
    </row>
    <row r="17" spans="1:18" ht="24.75" customHeight="1">
      <c r="A17" s="15" t="s">
        <v>152</v>
      </c>
      <c r="B17" s="10">
        <v>42</v>
      </c>
      <c r="C17" s="8">
        <v>3.12</v>
      </c>
      <c r="D17" s="9">
        <v>0.9</v>
      </c>
      <c r="E17" s="10">
        <v>42</v>
      </c>
      <c r="F17" s="8">
        <v>3.14</v>
      </c>
      <c r="G17" s="9">
        <v>0.83</v>
      </c>
      <c r="H17" s="10">
        <v>43</v>
      </c>
      <c r="I17" s="8">
        <v>2.91</v>
      </c>
      <c r="J17" s="9">
        <v>0.74</v>
      </c>
      <c r="K17" s="10">
        <v>31</v>
      </c>
      <c r="L17" s="8">
        <v>2.42</v>
      </c>
      <c r="M17" s="9">
        <v>0.45</v>
      </c>
      <c r="N17" s="10">
        <v>20</v>
      </c>
      <c r="O17" s="8">
        <v>2.75</v>
      </c>
      <c r="P17" s="9">
        <v>0.65</v>
      </c>
      <c r="Q17" s="10">
        <v>41</v>
      </c>
      <c r="R17" s="9">
        <v>0.78</v>
      </c>
    </row>
    <row r="18" spans="1:18" ht="24.75" customHeight="1">
      <c r="A18" s="15" t="s">
        <v>157</v>
      </c>
      <c r="B18" s="10">
        <v>10</v>
      </c>
      <c r="C18" s="8">
        <v>3.1</v>
      </c>
      <c r="D18" s="9">
        <v>0.9</v>
      </c>
      <c r="E18" s="10">
        <v>10</v>
      </c>
      <c r="F18" s="8">
        <v>2.7</v>
      </c>
      <c r="G18" s="9">
        <v>0.6</v>
      </c>
      <c r="H18" s="10">
        <v>10</v>
      </c>
      <c r="I18" s="8">
        <v>2.5</v>
      </c>
      <c r="J18" s="9">
        <v>0.5</v>
      </c>
      <c r="K18" s="10">
        <v>5</v>
      </c>
      <c r="L18" s="8">
        <v>2.6</v>
      </c>
      <c r="M18" s="9">
        <v>0.6</v>
      </c>
      <c r="N18" s="10">
        <v>1</v>
      </c>
      <c r="O18" s="8">
        <v>4</v>
      </c>
      <c r="P18" s="9">
        <v>1</v>
      </c>
      <c r="Q18" s="10">
        <v>9</v>
      </c>
      <c r="R18" s="9">
        <v>0.78</v>
      </c>
    </row>
    <row r="19" spans="1:18" ht="24.75" customHeight="1">
      <c r="A19" s="15" t="s">
        <v>151</v>
      </c>
      <c r="B19" s="10">
        <v>49</v>
      </c>
      <c r="C19" s="8">
        <v>3.1</v>
      </c>
      <c r="D19" s="9">
        <v>0.88</v>
      </c>
      <c r="E19" s="10">
        <v>49</v>
      </c>
      <c r="F19" s="8">
        <v>3.02</v>
      </c>
      <c r="G19" s="9">
        <v>0.78</v>
      </c>
      <c r="H19" s="10">
        <v>49</v>
      </c>
      <c r="I19" s="8">
        <v>2.73</v>
      </c>
      <c r="J19" s="9">
        <v>0.65</v>
      </c>
      <c r="K19" s="10">
        <v>30</v>
      </c>
      <c r="L19" s="8">
        <v>2.23</v>
      </c>
      <c r="M19" s="9">
        <v>0.37</v>
      </c>
      <c r="N19" s="10">
        <v>17</v>
      </c>
      <c r="O19" s="8">
        <v>2.35</v>
      </c>
      <c r="P19" s="9">
        <v>0.47</v>
      </c>
      <c r="Q19" s="10">
        <v>49</v>
      </c>
      <c r="R19" s="9">
        <v>0.63</v>
      </c>
    </row>
    <row r="20" spans="1:18" ht="26.25" customHeight="1">
      <c r="A20" s="15" t="s">
        <v>150</v>
      </c>
      <c r="B20" s="10">
        <v>53</v>
      </c>
      <c r="C20" s="8">
        <v>3.02</v>
      </c>
      <c r="D20" s="9">
        <v>0.91</v>
      </c>
      <c r="E20" s="10">
        <v>55</v>
      </c>
      <c r="F20" s="8">
        <v>2.85</v>
      </c>
      <c r="G20" s="9">
        <v>0.75</v>
      </c>
      <c r="H20" s="10">
        <v>54</v>
      </c>
      <c r="I20" s="8">
        <v>2.65</v>
      </c>
      <c r="J20" s="9">
        <v>0.67</v>
      </c>
      <c r="K20" s="10">
        <v>27</v>
      </c>
      <c r="L20" s="8">
        <v>2.37</v>
      </c>
      <c r="M20" s="9">
        <v>0.41</v>
      </c>
      <c r="N20" s="10">
        <v>18</v>
      </c>
      <c r="O20" s="8">
        <v>2.72</v>
      </c>
      <c r="P20" s="9">
        <v>0.67</v>
      </c>
      <c r="Q20" s="10">
        <v>53</v>
      </c>
      <c r="R20" s="9">
        <v>0.79</v>
      </c>
    </row>
    <row r="21" spans="1:18" ht="26.25" customHeight="1">
      <c r="A21" s="15" t="s">
        <v>154</v>
      </c>
      <c r="B21" s="10">
        <v>18</v>
      </c>
      <c r="C21" s="8">
        <v>3</v>
      </c>
      <c r="D21" s="9">
        <v>0.83</v>
      </c>
      <c r="E21" s="10">
        <v>18</v>
      </c>
      <c r="F21" s="8">
        <v>2.94</v>
      </c>
      <c r="G21" s="9">
        <v>0.78</v>
      </c>
      <c r="H21" s="10">
        <v>18</v>
      </c>
      <c r="I21" s="8">
        <v>2.72</v>
      </c>
      <c r="J21" s="9">
        <v>0.67</v>
      </c>
      <c r="K21" s="10">
        <v>14</v>
      </c>
      <c r="L21" s="8">
        <v>2.36</v>
      </c>
      <c r="M21" s="9">
        <v>0.43</v>
      </c>
      <c r="N21" s="10">
        <v>8</v>
      </c>
      <c r="O21" s="8">
        <v>2.38</v>
      </c>
      <c r="P21" s="9">
        <v>0.38</v>
      </c>
      <c r="Q21" s="10">
        <v>18</v>
      </c>
      <c r="R21" s="9">
        <v>0.61</v>
      </c>
    </row>
    <row r="22" spans="1:18" ht="24.75" customHeight="1">
      <c r="A22" s="15" t="s">
        <v>155</v>
      </c>
      <c r="B22" s="10">
        <v>17</v>
      </c>
      <c r="C22" s="8">
        <v>2.88</v>
      </c>
      <c r="D22" s="9">
        <v>0.82</v>
      </c>
      <c r="E22" s="10">
        <v>17</v>
      </c>
      <c r="F22" s="8">
        <v>2.59</v>
      </c>
      <c r="G22" s="9">
        <v>0.53</v>
      </c>
      <c r="H22" s="10">
        <v>17</v>
      </c>
      <c r="I22" s="8">
        <v>2.41</v>
      </c>
      <c r="J22" s="9">
        <v>0.41</v>
      </c>
      <c r="K22" s="10">
        <v>13</v>
      </c>
      <c r="L22" s="8">
        <v>2</v>
      </c>
      <c r="M22" s="9">
        <v>0.23</v>
      </c>
      <c r="N22" s="10">
        <v>9</v>
      </c>
      <c r="O22" s="8">
        <v>1.89</v>
      </c>
      <c r="P22" s="9">
        <v>0.11</v>
      </c>
      <c r="Q22" s="10">
        <v>17</v>
      </c>
      <c r="R22" s="9">
        <v>0.65</v>
      </c>
    </row>
    <row r="23" spans="1:18" ht="24.75" customHeight="1">
      <c r="A23" s="15" t="s">
        <v>156</v>
      </c>
      <c r="B23" s="10">
        <v>14</v>
      </c>
      <c r="C23" s="8">
        <v>2.86</v>
      </c>
      <c r="D23" s="9">
        <v>0.71</v>
      </c>
      <c r="E23" s="10">
        <v>14</v>
      </c>
      <c r="F23" s="8">
        <v>3.29</v>
      </c>
      <c r="G23" s="9">
        <v>0.93</v>
      </c>
      <c r="H23" s="10">
        <v>14</v>
      </c>
      <c r="I23" s="8">
        <v>2.64</v>
      </c>
      <c r="J23" s="9">
        <v>0.57</v>
      </c>
      <c r="K23" s="10">
        <v>12</v>
      </c>
      <c r="L23" s="8">
        <v>2.25</v>
      </c>
      <c r="M23" s="9">
        <v>0.33</v>
      </c>
      <c r="N23" s="10">
        <v>10</v>
      </c>
      <c r="O23" s="8">
        <v>2.4</v>
      </c>
      <c r="P23" s="9">
        <v>0.6</v>
      </c>
      <c r="Q23" s="10">
        <v>14</v>
      </c>
      <c r="R23" s="9">
        <v>0.71</v>
      </c>
    </row>
    <row r="24" spans="1:18" ht="26.25" customHeight="1">
      <c r="A24" s="15" t="s">
        <v>164</v>
      </c>
      <c r="B24" s="10">
        <v>5</v>
      </c>
      <c r="C24" s="8">
        <v>2.8</v>
      </c>
      <c r="D24" s="9">
        <v>0.8</v>
      </c>
      <c r="E24" s="10">
        <v>5</v>
      </c>
      <c r="F24" s="8">
        <v>2.8</v>
      </c>
      <c r="G24" s="9">
        <v>0.8</v>
      </c>
      <c r="H24" s="10">
        <v>5</v>
      </c>
      <c r="I24" s="8">
        <v>2.4</v>
      </c>
      <c r="J24" s="9">
        <v>0.4</v>
      </c>
      <c r="K24" s="10">
        <v>4</v>
      </c>
      <c r="L24" s="8">
        <v>2.75</v>
      </c>
      <c r="M24" s="9">
        <v>0.75</v>
      </c>
      <c r="N24" s="10">
        <v>3</v>
      </c>
      <c r="O24" s="8">
        <v>2.33</v>
      </c>
      <c r="P24" s="9">
        <v>0.67</v>
      </c>
      <c r="Q24" s="10">
        <v>5</v>
      </c>
      <c r="R24" s="9">
        <v>0.6</v>
      </c>
    </row>
    <row r="25" spans="1:18" ht="26.25" customHeight="1">
      <c r="A25" s="15" t="s">
        <v>165</v>
      </c>
      <c r="B25" s="10">
        <v>5</v>
      </c>
      <c r="C25" s="8">
        <v>2.8</v>
      </c>
      <c r="D25" s="9">
        <v>0.8</v>
      </c>
      <c r="E25" s="10">
        <v>5</v>
      </c>
      <c r="F25" s="8">
        <v>3</v>
      </c>
      <c r="G25" s="9">
        <v>0.8</v>
      </c>
      <c r="H25" s="10">
        <v>5</v>
      </c>
      <c r="I25" s="8">
        <v>2.8</v>
      </c>
      <c r="J25" s="9">
        <v>0.8</v>
      </c>
      <c r="K25" s="10">
        <v>2</v>
      </c>
      <c r="L25" s="8">
        <v>2.5</v>
      </c>
      <c r="M25" s="9">
        <v>0.5</v>
      </c>
      <c r="N25" s="10">
        <v>0</v>
      </c>
      <c r="O25" s="8" t="s">
        <v>130</v>
      </c>
      <c r="P25" s="9" t="s">
        <v>130</v>
      </c>
      <c r="Q25" s="10">
        <v>5</v>
      </c>
      <c r="R25" s="9">
        <v>0.4</v>
      </c>
    </row>
    <row r="26" spans="1:18" ht="24" customHeight="1">
      <c r="A26" s="143" t="s">
        <v>175</v>
      </c>
      <c r="B26" s="11"/>
      <c r="C26" s="12"/>
      <c r="D26" s="13"/>
      <c r="E26" s="11"/>
      <c r="F26" s="12"/>
      <c r="G26" s="13"/>
      <c r="H26" s="11"/>
      <c r="I26" s="12"/>
      <c r="J26" s="13"/>
      <c r="K26" s="11"/>
      <c r="L26" s="12"/>
      <c r="M26" s="13"/>
      <c r="N26" s="11"/>
      <c r="O26" s="12"/>
      <c r="P26" s="13"/>
      <c r="Q26" s="11"/>
      <c r="R26" s="14"/>
    </row>
    <row r="27" spans="1:18" ht="24.75" customHeight="1">
      <c r="A27" s="15" t="s">
        <v>160</v>
      </c>
      <c r="B27" s="10">
        <v>7</v>
      </c>
      <c r="C27" s="8">
        <v>4</v>
      </c>
      <c r="D27" s="9">
        <v>1</v>
      </c>
      <c r="E27" s="10">
        <v>7</v>
      </c>
      <c r="F27" s="8">
        <v>4</v>
      </c>
      <c r="G27" s="9">
        <v>1</v>
      </c>
      <c r="H27" s="10">
        <v>6</v>
      </c>
      <c r="I27" s="8">
        <v>3.83</v>
      </c>
      <c r="J27" s="9">
        <v>1</v>
      </c>
      <c r="K27" s="10">
        <v>4</v>
      </c>
      <c r="L27" s="8">
        <v>3</v>
      </c>
      <c r="M27" s="9">
        <v>0.75</v>
      </c>
      <c r="N27" s="10">
        <v>1</v>
      </c>
      <c r="O27" s="8">
        <v>4</v>
      </c>
      <c r="P27" s="9">
        <v>1</v>
      </c>
      <c r="Q27" s="10">
        <v>7</v>
      </c>
      <c r="R27" s="9">
        <v>1</v>
      </c>
    </row>
    <row r="28" spans="1:18" ht="24.75" customHeight="1">
      <c r="A28" s="15" t="s">
        <v>151</v>
      </c>
      <c r="B28" s="10">
        <v>7</v>
      </c>
      <c r="C28" s="8">
        <v>3.43</v>
      </c>
      <c r="D28" s="9">
        <v>1</v>
      </c>
      <c r="E28" s="10">
        <v>7</v>
      </c>
      <c r="F28" s="8">
        <v>3.57</v>
      </c>
      <c r="G28" s="9">
        <v>1</v>
      </c>
      <c r="H28" s="10">
        <v>7</v>
      </c>
      <c r="I28" s="8">
        <v>3</v>
      </c>
      <c r="J28" s="9">
        <v>0.71</v>
      </c>
      <c r="K28" s="10">
        <v>6</v>
      </c>
      <c r="L28" s="8">
        <v>2.5</v>
      </c>
      <c r="M28" s="9">
        <v>0.5</v>
      </c>
      <c r="N28" s="10">
        <v>1</v>
      </c>
      <c r="O28" s="8">
        <v>3</v>
      </c>
      <c r="P28" s="9">
        <v>1</v>
      </c>
      <c r="Q28" s="10">
        <v>7</v>
      </c>
      <c r="R28" s="9">
        <v>0.57</v>
      </c>
    </row>
    <row r="29" spans="1:18" ht="24.75" customHeight="1">
      <c r="A29" s="15" t="s">
        <v>152</v>
      </c>
      <c r="B29" s="10">
        <v>8</v>
      </c>
      <c r="C29" s="8">
        <v>3.38</v>
      </c>
      <c r="D29" s="9">
        <v>1</v>
      </c>
      <c r="E29" s="10">
        <v>8</v>
      </c>
      <c r="F29" s="8">
        <v>3.63</v>
      </c>
      <c r="G29" s="9">
        <v>1</v>
      </c>
      <c r="H29" s="10">
        <v>8</v>
      </c>
      <c r="I29" s="8">
        <v>3.38</v>
      </c>
      <c r="J29" s="9">
        <v>1</v>
      </c>
      <c r="K29" s="10">
        <v>5</v>
      </c>
      <c r="L29" s="8">
        <v>2.4</v>
      </c>
      <c r="M29" s="9">
        <v>0.4</v>
      </c>
      <c r="N29" s="10">
        <v>3</v>
      </c>
      <c r="O29" s="8">
        <v>1.67</v>
      </c>
      <c r="P29" s="9">
        <v>0</v>
      </c>
      <c r="Q29" s="10">
        <v>8</v>
      </c>
      <c r="R29" s="9">
        <v>0.75</v>
      </c>
    </row>
    <row r="30" spans="1:18" ht="26.25" customHeight="1">
      <c r="A30" s="15" t="s">
        <v>158</v>
      </c>
      <c r="B30" s="10">
        <v>11</v>
      </c>
      <c r="C30" s="8">
        <v>3.36</v>
      </c>
      <c r="D30" s="9">
        <v>1</v>
      </c>
      <c r="E30" s="10">
        <v>11</v>
      </c>
      <c r="F30" s="8">
        <v>3.55</v>
      </c>
      <c r="G30" s="9">
        <v>1</v>
      </c>
      <c r="H30" s="10">
        <v>11</v>
      </c>
      <c r="I30" s="8">
        <v>3.27</v>
      </c>
      <c r="J30" s="9">
        <v>1</v>
      </c>
      <c r="K30" s="10">
        <v>2</v>
      </c>
      <c r="L30" s="8">
        <v>3</v>
      </c>
      <c r="M30" s="9">
        <v>1</v>
      </c>
      <c r="N30" s="10">
        <v>3</v>
      </c>
      <c r="O30" s="8">
        <v>3</v>
      </c>
      <c r="P30" s="9">
        <v>0.67</v>
      </c>
      <c r="Q30" s="10">
        <v>11</v>
      </c>
      <c r="R30" s="9">
        <v>0.64</v>
      </c>
    </row>
    <row r="31" spans="1:18" ht="24" customHeight="1">
      <c r="A31" s="15" t="s">
        <v>154</v>
      </c>
      <c r="B31" s="10">
        <v>8</v>
      </c>
      <c r="C31" s="8">
        <v>3.38</v>
      </c>
      <c r="D31" s="9">
        <v>0.88</v>
      </c>
      <c r="E31" s="10">
        <v>8</v>
      </c>
      <c r="F31" s="8">
        <v>3.38</v>
      </c>
      <c r="G31" s="9">
        <v>0.88</v>
      </c>
      <c r="H31" s="10">
        <v>7</v>
      </c>
      <c r="I31" s="8">
        <v>3</v>
      </c>
      <c r="J31" s="9">
        <v>0.86</v>
      </c>
      <c r="K31" s="10">
        <v>5</v>
      </c>
      <c r="L31" s="8">
        <v>2.4</v>
      </c>
      <c r="M31" s="9">
        <v>0.4</v>
      </c>
      <c r="N31" s="10">
        <v>2</v>
      </c>
      <c r="O31" s="8">
        <v>3</v>
      </c>
      <c r="P31" s="9">
        <v>0.5</v>
      </c>
      <c r="Q31" s="10">
        <v>8</v>
      </c>
      <c r="R31" s="9">
        <v>0.25</v>
      </c>
    </row>
    <row r="32" spans="1:18" ht="24.75" customHeight="1">
      <c r="A32" s="15" t="s">
        <v>153</v>
      </c>
      <c r="B32" s="10">
        <v>33</v>
      </c>
      <c r="C32" s="8">
        <v>3.09</v>
      </c>
      <c r="D32" s="9">
        <v>1</v>
      </c>
      <c r="E32" s="10">
        <v>34</v>
      </c>
      <c r="F32" s="8">
        <v>2.97</v>
      </c>
      <c r="G32" s="9">
        <v>0.82</v>
      </c>
      <c r="H32" s="10">
        <v>34</v>
      </c>
      <c r="I32" s="8">
        <v>2.97</v>
      </c>
      <c r="J32" s="9">
        <v>0.88</v>
      </c>
      <c r="K32" s="10">
        <v>31</v>
      </c>
      <c r="L32" s="8">
        <v>2.55</v>
      </c>
      <c r="M32" s="9">
        <v>0.65</v>
      </c>
      <c r="N32" s="10">
        <v>26</v>
      </c>
      <c r="O32" s="8">
        <v>3</v>
      </c>
      <c r="P32" s="9">
        <v>0.85</v>
      </c>
      <c r="Q32" s="10">
        <v>32</v>
      </c>
      <c r="R32" s="9">
        <v>0.72</v>
      </c>
    </row>
    <row r="33" spans="1:18" ht="24.75" customHeight="1">
      <c r="A33" s="15" t="s">
        <v>149</v>
      </c>
      <c r="B33" s="10">
        <v>42</v>
      </c>
      <c r="C33" s="8">
        <v>3.12</v>
      </c>
      <c r="D33" s="9">
        <v>0.93</v>
      </c>
      <c r="E33" s="10">
        <v>43</v>
      </c>
      <c r="F33" s="8">
        <v>3.3</v>
      </c>
      <c r="G33" s="9">
        <v>0.93</v>
      </c>
      <c r="H33" s="10">
        <v>42</v>
      </c>
      <c r="I33" s="8">
        <v>3.1</v>
      </c>
      <c r="J33" s="9">
        <v>0.88</v>
      </c>
      <c r="K33" s="10">
        <v>33</v>
      </c>
      <c r="L33" s="8">
        <v>2.7</v>
      </c>
      <c r="M33" s="9">
        <v>0.64</v>
      </c>
      <c r="N33" s="10">
        <v>25</v>
      </c>
      <c r="O33" s="8">
        <v>3.16</v>
      </c>
      <c r="P33" s="9">
        <v>0.88</v>
      </c>
      <c r="Q33" s="10">
        <v>40</v>
      </c>
      <c r="R33" s="9">
        <v>0.5</v>
      </c>
    </row>
    <row r="34" spans="1:18" ht="24.75" customHeight="1">
      <c r="A34" s="15" t="s">
        <v>150</v>
      </c>
      <c r="B34" s="10">
        <v>7</v>
      </c>
      <c r="C34" s="8">
        <v>3.14</v>
      </c>
      <c r="D34" s="9">
        <v>0.86</v>
      </c>
      <c r="E34" s="10">
        <v>7</v>
      </c>
      <c r="F34" s="8">
        <v>2.71</v>
      </c>
      <c r="G34" s="9">
        <v>0.71</v>
      </c>
      <c r="H34" s="10">
        <v>7</v>
      </c>
      <c r="I34" s="8">
        <v>3.14</v>
      </c>
      <c r="J34" s="9">
        <v>0.86</v>
      </c>
      <c r="K34" s="10">
        <v>3</v>
      </c>
      <c r="L34" s="8">
        <v>1</v>
      </c>
      <c r="M34" s="9">
        <v>0</v>
      </c>
      <c r="N34" s="10">
        <v>0</v>
      </c>
      <c r="O34" s="8" t="s">
        <v>130</v>
      </c>
      <c r="P34" s="9" t="s">
        <v>130</v>
      </c>
      <c r="Q34" s="10">
        <v>7</v>
      </c>
      <c r="R34" s="9">
        <v>0.86</v>
      </c>
    </row>
    <row r="35" spans="1:18" ht="26.25" customHeight="1">
      <c r="A35" s="15" t="s">
        <v>155</v>
      </c>
      <c r="B35" s="10">
        <v>7</v>
      </c>
      <c r="C35" s="8">
        <v>2.86</v>
      </c>
      <c r="D35" s="9">
        <v>0.71</v>
      </c>
      <c r="E35" s="10">
        <v>7</v>
      </c>
      <c r="F35" s="8">
        <v>2.71</v>
      </c>
      <c r="G35" s="9">
        <v>0.57</v>
      </c>
      <c r="H35" s="10">
        <v>7</v>
      </c>
      <c r="I35" s="8">
        <v>2.29</v>
      </c>
      <c r="J35" s="9">
        <v>0.29</v>
      </c>
      <c r="K35" s="10">
        <v>4</v>
      </c>
      <c r="L35" s="8">
        <v>2.75</v>
      </c>
      <c r="M35" s="9">
        <v>0.75</v>
      </c>
      <c r="N35" s="10">
        <v>0</v>
      </c>
      <c r="O35" s="8" t="s">
        <v>130</v>
      </c>
      <c r="P35" s="9" t="s">
        <v>130</v>
      </c>
      <c r="Q35" s="10">
        <v>7</v>
      </c>
      <c r="R35" s="9">
        <v>0.57</v>
      </c>
    </row>
    <row r="36" spans="1:18" ht="24" customHeight="1">
      <c r="A36" s="15" t="s">
        <v>159</v>
      </c>
      <c r="B36" s="10">
        <v>11</v>
      </c>
      <c r="C36" s="8">
        <v>2.82</v>
      </c>
      <c r="D36" s="9">
        <v>0.64</v>
      </c>
      <c r="E36" s="10">
        <v>11</v>
      </c>
      <c r="F36" s="8">
        <v>2.91</v>
      </c>
      <c r="G36" s="9">
        <v>0.82</v>
      </c>
      <c r="H36" s="10">
        <v>10</v>
      </c>
      <c r="I36" s="8">
        <v>2.9</v>
      </c>
      <c r="J36" s="9">
        <v>0.8</v>
      </c>
      <c r="K36" s="10">
        <v>9</v>
      </c>
      <c r="L36" s="8">
        <v>1.78</v>
      </c>
      <c r="M36" s="9">
        <v>0.11</v>
      </c>
      <c r="N36" s="10">
        <v>7</v>
      </c>
      <c r="O36" s="8">
        <v>2.29</v>
      </c>
      <c r="P36" s="9">
        <v>0.29</v>
      </c>
      <c r="Q36" s="10">
        <v>11</v>
      </c>
      <c r="R36" s="9">
        <v>0.18</v>
      </c>
    </row>
    <row r="37" ht="30" customHeight="1"/>
  </sheetData>
  <mergeCells count="13">
    <mergeCell ref="B4:D4"/>
    <mergeCell ref="K4:M4"/>
    <mergeCell ref="K5:M5"/>
    <mergeCell ref="A1:R1"/>
    <mergeCell ref="N4:P4"/>
    <mergeCell ref="N5:P5"/>
    <mergeCell ref="Q4:R4"/>
    <mergeCell ref="Q5:R5"/>
    <mergeCell ref="B5:D5"/>
    <mergeCell ref="E4:G4"/>
    <mergeCell ref="E5:G5"/>
    <mergeCell ref="H4:J4"/>
    <mergeCell ref="H5:J5"/>
  </mergeCells>
  <printOptions/>
  <pageMargins left="0.5" right="0.5" top="0.5" bottom="0.5" header="0.5" footer="0.3"/>
  <pageSetup horizontalDpi="600" verticalDpi="600" orientation="landscape" scale="70" r:id="rId1"/>
  <headerFooter alignWithMargins="0">
    <oddFooter>&amp;L&amp;"Arial,Italic"&amp;9Prepared by: Office of Institutional Research (ch, yl, pn)&amp;C&amp;"Arial,Italic"&amp;9Table 1,  Page &amp;P of &amp;N&amp;R&amp;"Arial,Italic"&amp;9 05/15/2009</oddFooter>
  </headerFooter>
  <rowBreaks count="1" manualBreakCount="1">
    <brk id="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0"/>
  <sheetViews>
    <sheetView zoomScale="60" zoomScaleNormal="60" workbookViewId="0" topLeftCell="A5">
      <selection activeCell="E16" sqref="E16"/>
    </sheetView>
  </sheetViews>
  <sheetFormatPr defaultColWidth="9.140625" defaultRowHeight="12.75"/>
  <cols>
    <col min="1" max="1" width="22.8515625" style="0" customWidth="1"/>
    <col min="2" max="2" width="15.28125" style="0" customWidth="1"/>
    <col min="3" max="3" width="3.421875" style="0" customWidth="1"/>
    <col min="4" max="4" width="14.7109375" style="0" customWidth="1"/>
    <col min="5" max="5" width="13.57421875" style="0" customWidth="1"/>
    <col min="6" max="6" width="3.421875" style="0" customWidth="1"/>
    <col min="7" max="7" width="13.140625" style="0" customWidth="1"/>
    <col min="8" max="8" width="12.57421875" style="0" customWidth="1"/>
    <col min="9" max="9" width="3.8515625" style="0" customWidth="1"/>
    <col min="10" max="10" width="13.28125" style="0" customWidth="1"/>
    <col min="11" max="11" width="15.140625" style="0" customWidth="1"/>
    <col min="12" max="12" width="3.7109375" style="0" customWidth="1"/>
    <col min="13" max="13" width="12.00390625" style="0" customWidth="1"/>
    <col min="14" max="14" width="15.00390625" style="0" customWidth="1"/>
    <col min="15" max="15" width="3.7109375" style="0" customWidth="1"/>
    <col min="16" max="16" width="11.140625" style="0" customWidth="1"/>
  </cols>
  <sheetData>
    <row r="1" spans="1:16" ht="21" customHeight="1">
      <c r="A1" s="153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</row>
    <row r="2" spans="1:16" ht="24" customHeight="1">
      <c r="A2" s="3" t="s">
        <v>141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11" customHeight="1">
      <c r="A4" s="6" t="s">
        <v>15</v>
      </c>
      <c r="B4" s="154" t="s">
        <v>7</v>
      </c>
      <c r="C4" s="155"/>
      <c r="D4" s="156"/>
      <c r="E4" s="154" t="s">
        <v>6</v>
      </c>
      <c r="F4" s="155"/>
      <c r="G4" s="156"/>
      <c r="H4" s="154" t="s">
        <v>10</v>
      </c>
      <c r="I4" s="155"/>
      <c r="J4" s="156"/>
      <c r="K4" s="154" t="s">
        <v>14</v>
      </c>
      <c r="L4" s="155"/>
      <c r="M4" s="156"/>
      <c r="N4" s="154" t="s">
        <v>11</v>
      </c>
      <c r="O4" s="155"/>
      <c r="P4" s="156"/>
    </row>
    <row r="5" spans="1:16" ht="107.25" customHeight="1">
      <c r="A5" s="6" t="s">
        <v>16</v>
      </c>
      <c r="B5" s="157" t="s">
        <v>5</v>
      </c>
      <c r="C5" s="158"/>
      <c r="D5" s="159"/>
      <c r="E5" s="157" t="s">
        <v>9</v>
      </c>
      <c r="F5" s="158"/>
      <c r="G5" s="159"/>
      <c r="H5" s="157" t="s">
        <v>5</v>
      </c>
      <c r="I5" s="158"/>
      <c r="J5" s="159"/>
      <c r="K5" s="157" t="s">
        <v>2</v>
      </c>
      <c r="L5" s="158"/>
      <c r="M5" s="159"/>
      <c r="N5" s="157" t="s">
        <v>23</v>
      </c>
      <c r="O5" s="158"/>
      <c r="P5" s="159"/>
    </row>
    <row r="6" spans="1:16" ht="49.5" customHeight="1">
      <c r="A6" s="4"/>
      <c r="B6" s="164" t="s">
        <v>17</v>
      </c>
      <c r="C6" s="165"/>
      <c r="D6" s="17" t="s">
        <v>1</v>
      </c>
      <c r="E6" s="164" t="s">
        <v>17</v>
      </c>
      <c r="F6" s="165"/>
      <c r="G6" s="17" t="s">
        <v>1</v>
      </c>
      <c r="H6" s="164" t="s">
        <v>17</v>
      </c>
      <c r="I6" s="165"/>
      <c r="J6" s="17" t="s">
        <v>1</v>
      </c>
      <c r="K6" s="164" t="s">
        <v>17</v>
      </c>
      <c r="L6" s="165"/>
      <c r="M6" s="17" t="s">
        <v>1</v>
      </c>
      <c r="N6" s="164" t="s">
        <v>17</v>
      </c>
      <c r="O6" s="165"/>
      <c r="P6" s="17" t="s">
        <v>1</v>
      </c>
    </row>
    <row r="7" spans="1:16" ht="49.5" customHeight="1">
      <c r="A7" s="5" t="s">
        <v>131</v>
      </c>
      <c r="B7" s="21">
        <v>0.564</v>
      </c>
      <c r="C7" s="16"/>
      <c r="D7" s="10">
        <v>527</v>
      </c>
      <c r="E7" s="21">
        <v>0.5910816870646685</v>
      </c>
      <c r="F7" s="16"/>
      <c r="G7" s="10">
        <v>521</v>
      </c>
      <c r="H7" s="21">
        <v>0.397</v>
      </c>
      <c r="I7" s="16"/>
      <c r="J7" s="10">
        <v>343</v>
      </c>
      <c r="K7" s="21">
        <v>0.429</v>
      </c>
      <c r="L7" s="16"/>
      <c r="M7" s="10">
        <v>223</v>
      </c>
      <c r="N7" s="21">
        <v>0.493</v>
      </c>
      <c r="O7" s="16"/>
      <c r="P7" s="10">
        <v>371</v>
      </c>
    </row>
    <row r="8" spans="1:16" ht="49.5" customHeight="1">
      <c r="A8" s="5" t="s">
        <v>12</v>
      </c>
      <c r="B8" s="21">
        <v>0.56</v>
      </c>
      <c r="C8" s="16"/>
      <c r="D8" s="10">
        <v>378</v>
      </c>
      <c r="E8" s="21">
        <v>0.618</v>
      </c>
      <c r="F8" s="16"/>
      <c r="G8" s="10">
        <v>375</v>
      </c>
      <c r="H8" s="21">
        <v>0.443</v>
      </c>
      <c r="I8" s="16"/>
      <c r="J8" s="10">
        <v>240</v>
      </c>
      <c r="K8" s="21">
        <v>0.491</v>
      </c>
      <c r="L8" s="16"/>
      <c r="M8" s="10">
        <v>156</v>
      </c>
      <c r="N8" s="21">
        <v>0.487</v>
      </c>
      <c r="O8" s="16"/>
      <c r="P8" s="10">
        <v>282</v>
      </c>
    </row>
    <row r="9" spans="1:16" ht="49.5" customHeight="1">
      <c r="A9" s="5" t="s">
        <v>13</v>
      </c>
      <c r="B9" s="21">
        <v>0.576</v>
      </c>
      <c r="C9" s="16"/>
      <c r="D9" s="10">
        <v>149</v>
      </c>
      <c r="E9" s="21">
        <v>0.575</v>
      </c>
      <c r="F9" s="16"/>
      <c r="G9" s="10">
        <v>146</v>
      </c>
      <c r="H9" s="21">
        <v>0.293</v>
      </c>
      <c r="I9" s="16"/>
      <c r="J9" s="10">
        <v>103</v>
      </c>
      <c r="K9" s="21">
        <v>0.263</v>
      </c>
      <c r="L9" s="16"/>
      <c r="M9" s="10">
        <v>67</v>
      </c>
      <c r="N9" s="21">
        <v>0.511</v>
      </c>
      <c r="O9" s="16"/>
      <c r="P9" s="10">
        <v>89</v>
      </c>
    </row>
    <row r="10" spans="1:16" ht="34.5" customHeight="1">
      <c r="A10" s="20" t="s">
        <v>179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9"/>
    </row>
  </sheetData>
  <mergeCells count="16">
    <mergeCell ref="H5:J5"/>
    <mergeCell ref="N6:O6"/>
    <mergeCell ref="B6:C6"/>
    <mergeCell ref="E6:F6"/>
    <mergeCell ref="H6:I6"/>
    <mergeCell ref="K6:L6"/>
    <mergeCell ref="A1:P1"/>
    <mergeCell ref="K4:M4"/>
    <mergeCell ref="K5:M5"/>
    <mergeCell ref="N4:P4"/>
    <mergeCell ref="N5:P5"/>
    <mergeCell ref="B4:D4"/>
    <mergeCell ref="B5:D5"/>
    <mergeCell ref="E4:G4"/>
    <mergeCell ref="E5:G5"/>
    <mergeCell ref="H4:J4"/>
  </mergeCells>
  <printOptions/>
  <pageMargins left="0.5" right="0.5" top="0.5" bottom="0.5" header="0.5" footer="0.3"/>
  <pageSetup horizontalDpi="600" verticalDpi="600" orientation="landscape" scale="70" r:id="rId1"/>
  <headerFooter alignWithMargins="0">
    <oddFooter>&amp;L&amp;"Arial,Italic"&amp;9Prepared by: Office of Institutional Research (ch, yl, pn)&amp;C&amp;"Arial,Italic"&amp;9Table 2, Page &amp;P of &amp;N&amp;R&amp;"Arial,Italic"&amp;9 05/15/2009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41"/>
  <sheetViews>
    <sheetView view="pageBreakPreview" zoomScale="60" zoomScaleNormal="60" workbookViewId="0" topLeftCell="A34">
      <selection activeCell="C41" sqref="C41"/>
    </sheetView>
  </sheetViews>
  <sheetFormatPr defaultColWidth="9.140625" defaultRowHeight="12.75"/>
  <cols>
    <col min="1" max="1" width="19.7109375" style="0" customWidth="1"/>
    <col min="2" max="2" width="8.28125" style="0" customWidth="1"/>
    <col min="3" max="3" width="7.57421875" style="0" customWidth="1"/>
    <col min="4" max="4" width="8.28125" style="0" customWidth="1"/>
    <col min="6" max="6" width="8.28125" style="0" customWidth="1"/>
    <col min="7" max="8" width="7.7109375" style="0" customWidth="1"/>
    <col min="9" max="9" width="7.8515625" style="0" customWidth="1"/>
    <col min="10" max="11" width="8.28125" style="0" customWidth="1"/>
    <col min="12" max="12" width="9.00390625" style="0" customWidth="1"/>
    <col min="13" max="13" width="7.7109375" style="0" customWidth="1"/>
    <col min="14" max="14" width="7.00390625" style="0" customWidth="1"/>
    <col min="15" max="15" width="7.7109375" style="0" customWidth="1"/>
    <col min="16" max="16" width="9.28125" style="0" customWidth="1"/>
    <col min="17" max="17" width="9.8515625" style="0" customWidth="1"/>
    <col min="18" max="18" width="7.7109375" style="0" customWidth="1"/>
    <col min="19" max="19" width="13.28125" style="0" customWidth="1"/>
    <col min="20" max="20" width="14.140625" style="0" customWidth="1"/>
  </cols>
  <sheetData>
    <row r="1" spans="1:20" ht="19.5" customHeight="1">
      <c r="A1" s="153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</row>
    <row r="2" spans="1:20" ht="33" customHeight="1">
      <c r="A2" s="3" t="s">
        <v>142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.5" customHeight="1">
      <c r="A3" s="1"/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96" customHeight="1">
      <c r="A4" s="6" t="s">
        <v>15</v>
      </c>
      <c r="B4" s="169" t="s">
        <v>26</v>
      </c>
      <c r="C4" s="170"/>
      <c r="D4" s="154" t="s">
        <v>8</v>
      </c>
      <c r="E4" s="155"/>
      <c r="F4" s="156"/>
      <c r="G4" s="154" t="s">
        <v>7</v>
      </c>
      <c r="H4" s="155"/>
      <c r="I4" s="156"/>
      <c r="J4" s="154" t="s">
        <v>6</v>
      </c>
      <c r="K4" s="155"/>
      <c r="L4" s="156"/>
      <c r="M4" s="154" t="s">
        <v>10</v>
      </c>
      <c r="N4" s="155"/>
      <c r="O4" s="156"/>
      <c r="P4" s="154" t="s">
        <v>14</v>
      </c>
      <c r="Q4" s="155"/>
      <c r="R4" s="156"/>
      <c r="S4" s="154" t="s">
        <v>11</v>
      </c>
      <c r="T4" s="156"/>
    </row>
    <row r="5" spans="1:20" ht="105" customHeight="1">
      <c r="A5" s="6" t="s">
        <v>16</v>
      </c>
      <c r="B5" s="171"/>
      <c r="C5" s="172"/>
      <c r="D5" s="166" t="s">
        <v>2</v>
      </c>
      <c r="E5" s="167"/>
      <c r="F5" s="168"/>
      <c r="G5" s="157" t="s">
        <v>5</v>
      </c>
      <c r="H5" s="158"/>
      <c r="I5" s="159"/>
      <c r="J5" s="166" t="s">
        <v>9</v>
      </c>
      <c r="K5" s="167"/>
      <c r="L5" s="168"/>
      <c r="M5" s="157" t="s">
        <v>5</v>
      </c>
      <c r="N5" s="158"/>
      <c r="O5" s="159"/>
      <c r="P5" s="157" t="s">
        <v>2</v>
      </c>
      <c r="Q5" s="158"/>
      <c r="R5" s="159"/>
      <c r="S5" s="157" t="s">
        <v>76</v>
      </c>
      <c r="T5" s="159"/>
    </row>
    <row r="6" spans="1:20" ht="36.75" customHeight="1">
      <c r="A6" s="4"/>
      <c r="B6" s="22" t="s">
        <v>1</v>
      </c>
      <c r="C6" s="24" t="s">
        <v>27</v>
      </c>
      <c r="D6" s="6" t="s">
        <v>1</v>
      </c>
      <c r="E6" s="6" t="s">
        <v>4</v>
      </c>
      <c r="F6" s="7" t="s">
        <v>3</v>
      </c>
      <c r="G6" s="6" t="s">
        <v>1</v>
      </c>
      <c r="H6" s="6" t="s">
        <v>4</v>
      </c>
      <c r="I6" s="7" t="s">
        <v>3</v>
      </c>
      <c r="J6" s="6" t="s">
        <v>1</v>
      </c>
      <c r="K6" s="6" t="s">
        <v>4</v>
      </c>
      <c r="L6" s="7" t="s">
        <v>3</v>
      </c>
      <c r="M6" s="6" t="s">
        <v>1</v>
      </c>
      <c r="N6" s="6" t="s">
        <v>4</v>
      </c>
      <c r="O6" s="7" t="s">
        <v>3</v>
      </c>
      <c r="P6" s="6" t="s">
        <v>1</v>
      </c>
      <c r="Q6" s="6" t="s">
        <v>4</v>
      </c>
      <c r="R6" s="7" t="s">
        <v>3</v>
      </c>
      <c r="S6" s="6" t="s">
        <v>1</v>
      </c>
      <c r="T6" s="7" t="s">
        <v>3</v>
      </c>
    </row>
    <row r="7" spans="1:20" ht="36.75" customHeight="1">
      <c r="A7" s="25" t="s">
        <v>131</v>
      </c>
      <c r="B7" s="26">
        <v>636</v>
      </c>
      <c r="C7" s="27"/>
      <c r="D7" s="28">
        <v>528</v>
      </c>
      <c r="E7" s="29">
        <v>3.15</v>
      </c>
      <c r="F7" s="30">
        <v>0.91</v>
      </c>
      <c r="G7" s="28">
        <v>535</v>
      </c>
      <c r="H7" s="29">
        <v>3.09</v>
      </c>
      <c r="I7" s="30">
        <v>0.83</v>
      </c>
      <c r="J7" s="28">
        <v>527</v>
      </c>
      <c r="K7" s="29">
        <v>2.85</v>
      </c>
      <c r="L7" s="30">
        <v>0.73</v>
      </c>
      <c r="M7" s="28">
        <v>348</v>
      </c>
      <c r="N7" s="29">
        <v>2.4</v>
      </c>
      <c r="O7" s="30">
        <v>0.47</v>
      </c>
      <c r="P7" s="28">
        <v>227</v>
      </c>
      <c r="Q7" s="29">
        <v>2.76</v>
      </c>
      <c r="R7" s="30">
        <v>0.67</v>
      </c>
      <c r="S7" s="63">
        <v>518</v>
      </c>
      <c r="T7" s="64">
        <v>0.7</v>
      </c>
    </row>
    <row r="8" spans="1:20" ht="39.75" customHeight="1">
      <c r="A8" s="25" t="s">
        <v>12</v>
      </c>
      <c r="B8" s="32">
        <v>457</v>
      </c>
      <c r="C8" s="31">
        <f>B8/636</f>
        <v>0.7185534591194969</v>
      </c>
      <c r="D8" s="28">
        <v>379</v>
      </c>
      <c r="E8" s="29">
        <v>3.14</v>
      </c>
      <c r="F8" s="30">
        <v>0.9</v>
      </c>
      <c r="G8" s="28">
        <v>384</v>
      </c>
      <c r="H8" s="29">
        <v>3.04</v>
      </c>
      <c r="I8" s="30">
        <v>0.81</v>
      </c>
      <c r="J8" s="28">
        <v>380</v>
      </c>
      <c r="K8" s="29">
        <v>2.77</v>
      </c>
      <c r="L8" s="30">
        <v>0.68</v>
      </c>
      <c r="M8" s="28">
        <v>242</v>
      </c>
      <c r="N8" s="29">
        <v>2.35</v>
      </c>
      <c r="O8" s="30">
        <v>0.44</v>
      </c>
      <c r="P8" s="28">
        <v>158</v>
      </c>
      <c r="Q8" s="29">
        <v>2.68</v>
      </c>
      <c r="R8" s="30">
        <v>0.64</v>
      </c>
      <c r="S8" s="63">
        <v>372</v>
      </c>
      <c r="T8" s="64">
        <v>0.74</v>
      </c>
    </row>
    <row r="9" spans="1:20" ht="32.25" customHeight="1">
      <c r="A9" s="25" t="s">
        <v>13</v>
      </c>
      <c r="B9" s="32">
        <v>179</v>
      </c>
      <c r="C9" s="31">
        <f>B9/636</f>
        <v>0.28144654088050314</v>
      </c>
      <c r="D9" s="28">
        <v>149</v>
      </c>
      <c r="E9" s="29">
        <v>3.18</v>
      </c>
      <c r="F9" s="30">
        <v>0.91</v>
      </c>
      <c r="G9" s="28">
        <v>151</v>
      </c>
      <c r="H9" s="29">
        <v>3.21</v>
      </c>
      <c r="I9" s="30">
        <v>0.87</v>
      </c>
      <c r="J9" s="28">
        <v>147</v>
      </c>
      <c r="K9" s="29">
        <v>3.06</v>
      </c>
      <c r="L9" s="30">
        <v>0.85</v>
      </c>
      <c r="M9" s="28">
        <v>106</v>
      </c>
      <c r="N9" s="29">
        <v>2.51</v>
      </c>
      <c r="O9" s="30">
        <v>0.56</v>
      </c>
      <c r="P9" s="28">
        <v>69</v>
      </c>
      <c r="Q9" s="29">
        <v>2.93</v>
      </c>
      <c r="R9" s="30">
        <v>0.74</v>
      </c>
      <c r="S9" s="63">
        <v>146</v>
      </c>
      <c r="T9" s="64">
        <v>0.6</v>
      </c>
    </row>
    <row r="10" spans="1:20" ht="27.75" customHeight="1">
      <c r="A10" s="33" t="s">
        <v>167</v>
      </c>
      <c r="B10" s="34"/>
      <c r="C10" s="34"/>
      <c r="D10" s="35"/>
      <c r="E10" s="36"/>
      <c r="F10" s="48"/>
      <c r="G10" s="35"/>
      <c r="H10" s="36"/>
      <c r="I10" s="48"/>
      <c r="J10" s="35"/>
      <c r="K10" s="36"/>
      <c r="L10" s="48"/>
      <c r="M10" s="35"/>
      <c r="N10" s="36"/>
      <c r="O10" s="48"/>
      <c r="P10" s="35"/>
      <c r="Q10" s="36"/>
      <c r="R10" s="48"/>
      <c r="S10" s="35"/>
      <c r="T10" s="49"/>
    </row>
    <row r="11" spans="1:20" ht="27.75" customHeight="1">
      <c r="A11" s="37" t="s">
        <v>18</v>
      </c>
      <c r="B11" s="32">
        <v>27</v>
      </c>
      <c r="C11" s="38">
        <f>B11/456</f>
        <v>0.05921052631578947</v>
      </c>
      <c r="D11" s="28">
        <v>26</v>
      </c>
      <c r="E11" s="29">
        <v>3.27</v>
      </c>
      <c r="F11" s="30">
        <v>0.96</v>
      </c>
      <c r="G11" s="28">
        <v>26</v>
      </c>
      <c r="H11" s="29">
        <v>3.08</v>
      </c>
      <c r="I11" s="30">
        <v>0.81</v>
      </c>
      <c r="J11" s="28">
        <v>25</v>
      </c>
      <c r="K11" s="29">
        <v>2.68</v>
      </c>
      <c r="L11" s="30">
        <v>0.6</v>
      </c>
      <c r="M11" s="28">
        <v>15</v>
      </c>
      <c r="N11" s="29">
        <v>2.53</v>
      </c>
      <c r="O11" s="30">
        <v>0.47</v>
      </c>
      <c r="P11" s="28">
        <v>12</v>
      </c>
      <c r="Q11" s="29">
        <v>2.67</v>
      </c>
      <c r="R11" s="30">
        <v>0.67</v>
      </c>
      <c r="S11" s="28">
        <v>24</v>
      </c>
      <c r="T11" s="30">
        <v>0.83</v>
      </c>
    </row>
    <row r="12" spans="1:20" ht="27.75" customHeight="1">
      <c r="A12" s="37" t="s">
        <v>19</v>
      </c>
      <c r="B12" s="32">
        <v>216</v>
      </c>
      <c r="C12" s="38">
        <f>B12/456</f>
        <v>0.47368421052631576</v>
      </c>
      <c r="D12" s="28">
        <v>171</v>
      </c>
      <c r="E12" s="29">
        <v>3.2</v>
      </c>
      <c r="F12" s="30">
        <v>0.92</v>
      </c>
      <c r="G12" s="28">
        <v>175</v>
      </c>
      <c r="H12" s="29">
        <v>3.13</v>
      </c>
      <c r="I12" s="30">
        <v>0.84</v>
      </c>
      <c r="J12" s="28">
        <v>172</v>
      </c>
      <c r="K12" s="29">
        <v>2.82</v>
      </c>
      <c r="L12" s="30">
        <v>0.7</v>
      </c>
      <c r="M12" s="28">
        <v>109</v>
      </c>
      <c r="N12" s="29">
        <v>2.41</v>
      </c>
      <c r="O12" s="30">
        <v>0.5</v>
      </c>
      <c r="P12" s="28">
        <v>77</v>
      </c>
      <c r="Q12" s="29">
        <v>2.74</v>
      </c>
      <c r="R12" s="30">
        <v>0.69</v>
      </c>
      <c r="S12" s="28">
        <v>169</v>
      </c>
      <c r="T12" s="30">
        <v>0.78</v>
      </c>
    </row>
    <row r="13" spans="1:20" ht="27.75" customHeight="1">
      <c r="A13" s="37" t="s">
        <v>20</v>
      </c>
      <c r="B13" s="32">
        <v>19</v>
      </c>
      <c r="C13" s="38">
        <f>B13/456</f>
        <v>0.041666666666666664</v>
      </c>
      <c r="D13" s="28">
        <v>15</v>
      </c>
      <c r="E13" s="29">
        <v>3.13</v>
      </c>
      <c r="F13" s="30">
        <v>0.93</v>
      </c>
      <c r="G13" s="28">
        <v>15</v>
      </c>
      <c r="H13" s="29">
        <v>3</v>
      </c>
      <c r="I13" s="30">
        <v>0.8</v>
      </c>
      <c r="J13" s="28">
        <v>15</v>
      </c>
      <c r="K13" s="29">
        <v>2.73</v>
      </c>
      <c r="L13" s="30">
        <v>0.6</v>
      </c>
      <c r="M13" s="28">
        <v>10</v>
      </c>
      <c r="N13" s="29">
        <v>2.2</v>
      </c>
      <c r="O13" s="30">
        <v>0.4</v>
      </c>
      <c r="P13" s="28">
        <v>7</v>
      </c>
      <c r="Q13" s="29">
        <v>2.71</v>
      </c>
      <c r="R13" s="30">
        <v>0.71</v>
      </c>
      <c r="S13" s="28">
        <v>15</v>
      </c>
      <c r="T13" s="30">
        <v>0.6</v>
      </c>
    </row>
    <row r="14" spans="1:20" ht="27.75" customHeight="1">
      <c r="A14" s="37" t="s">
        <v>21</v>
      </c>
      <c r="B14" s="32">
        <v>59</v>
      </c>
      <c r="C14" s="38">
        <f>B14/456</f>
        <v>0.12938596491228072</v>
      </c>
      <c r="D14" s="28">
        <v>46</v>
      </c>
      <c r="E14" s="29">
        <v>3.26</v>
      </c>
      <c r="F14" s="30">
        <v>0.96</v>
      </c>
      <c r="G14" s="28">
        <v>47</v>
      </c>
      <c r="H14" s="29">
        <v>3.17</v>
      </c>
      <c r="I14" s="30">
        <v>0.87</v>
      </c>
      <c r="J14" s="28">
        <v>48</v>
      </c>
      <c r="K14" s="29">
        <v>2.85</v>
      </c>
      <c r="L14" s="30">
        <v>0.79</v>
      </c>
      <c r="M14" s="28">
        <v>28</v>
      </c>
      <c r="N14" s="29">
        <v>2.54</v>
      </c>
      <c r="O14" s="30">
        <v>0.54</v>
      </c>
      <c r="P14" s="28">
        <v>21</v>
      </c>
      <c r="Q14" s="29">
        <v>2.76</v>
      </c>
      <c r="R14" s="30">
        <v>0.62</v>
      </c>
      <c r="S14" s="28">
        <v>45</v>
      </c>
      <c r="T14" s="30">
        <v>0.84</v>
      </c>
    </row>
    <row r="15" spans="1:20" ht="27.75" customHeight="1">
      <c r="A15" s="37" t="s">
        <v>22</v>
      </c>
      <c r="B15" s="32">
        <v>135</v>
      </c>
      <c r="C15" s="38">
        <f>B15/456</f>
        <v>0.29605263157894735</v>
      </c>
      <c r="D15" s="28">
        <v>120</v>
      </c>
      <c r="E15" s="29">
        <v>2.98</v>
      </c>
      <c r="F15" s="30">
        <v>0.84</v>
      </c>
      <c r="G15" s="28">
        <v>120</v>
      </c>
      <c r="H15" s="29">
        <v>2.88</v>
      </c>
      <c r="I15" s="30">
        <v>0.75</v>
      </c>
      <c r="J15" s="28">
        <v>119</v>
      </c>
      <c r="K15" s="29">
        <v>2.67</v>
      </c>
      <c r="L15" s="30">
        <v>0.65</v>
      </c>
      <c r="M15" s="28">
        <v>80</v>
      </c>
      <c r="N15" s="29">
        <v>2.17</v>
      </c>
      <c r="O15" s="30">
        <v>0.33</v>
      </c>
      <c r="P15" s="28">
        <v>41</v>
      </c>
      <c r="Q15" s="29">
        <v>2.54</v>
      </c>
      <c r="R15" s="30">
        <v>0.54</v>
      </c>
      <c r="S15" s="28">
        <v>118</v>
      </c>
      <c r="T15" s="30">
        <v>0.64</v>
      </c>
    </row>
    <row r="16" spans="1:20" ht="27.75" customHeight="1">
      <c r="A16" s="33" t="s">
        <v>168</v>
      </c>
      <c r="B16" s="34"/>
      <c r="C16" s="34"/>
      <c r="D16" s="35"/>
      <c r="E16" s="36"/>
      <c r="F16" s="48"/>
      <c r="G16" s="35"/>
      <c r="H16" s="36"/>
      <c r="I16" s="48"/>
      <c r="J16" s="35"/>
      <c r="K16" s="36"/>
      <c r="L16" s="48"/>
      <c r="M16" s="35"/>
      <c r="N16" s="36"/>
      <c r="O16" s="48"/>
      <c r="P16" s="35"/>
      <c r="Q16" s="36"/>
      <c r="R16" s="48"/>
      <c r="S16" s="35"/>
      <c r="T16" s="49"/>
    </row>
    <row r="17" spans="1:20" ht="27.75" customHeight="1">
      <c r="A17" s="39" t="s">
        <v>25</v>
      </c>
      <c r="B17" s="32">
        <v>51</v>
      </c>
      <c r="C17" s="38">
        <f>B17/395</f>
        <v>0.1291139240506329</v>
      </c>
      <c r="D17" s="28">
        <v>47</v>
      </c>
      <c r="E17" s="29">
        <v>3.09</v>
      </c>
      <c r="F17" s="30">
        <v>0.89</v>
      </c>
      <c r="G17" s="28">
        <v>49</v>
      </c>
      <c r="H17" s="29">
        <v>2.92</v>
      </c>
      <c r="I17" s="30">
        <v>0.8</v>
      </c>
      <c r="J17" s="28">
        <v>49</v>
      </c>
      <c r="K17" s="29">
        <v>2.84</v>
      </c>
      <c r="L17" s="30">
        <v>0.76</v>
      </c>
      <c r="M17" s="28">
        <v>28</v>
      </c>
      <c r="N17" s="29">
        <v>2.68</v>
      </c>
      <c r="O17" s="30">
        <v>0.68</v>
      </c>
      <c r="P17" s="28">
        <v>17</v>
      </c>
      <c r="Q17" s="29">
        <v>3.06</v>
      </c>
      <c r="R17" s="30">
        <v>0.76</v>
      </c>
      <c r="S17" s="28">
        <v>47</v>
      </c>
      <c r="T17" s="30">
        <v>0.79</v>
      </c>
    </row>
    <row r="18" spans="1:20" ht="27.75" customHeight="1">
      <c r="A18" s="39" t="s">
        <v>24</v>
      </c>
      <c r="B18" s="32">
        <v>272</v>
      </c>
      <c r="C18" s="38">
        <f>B18/395</f>
        <v>0.6886075949367089</v>
      </c>
      <c r="D18" s="28">
        <v>259</v>
      </c>
      <c r="E18" s="29">
        <v>3.17</v>
      </c>
      <c r="F18" s="30">
        <v>0.91</v>
      </c>
      <c r="G18" s="28">
        <v>262</v>
      </c>
      <c r="H18" s="29">
        <v>3.07</v>
      </c>
      <c r="I18" s="30">
        <v>0.82</v>
      </c>
      <c r="J18" s="28">
        <v>258</v>
      </c>
      <c r="K18" s="29">
        <v>2.77</v>
      </c>
      <c r="L18" s="30">
        <v>0.67</v>
      </c>
      <c r="M18" s="28">
        <v>178</v>
      </c>
      <c r="N18" s="29">
        <v>2.31</v>
      </c>
      <c r="O18" s="30">
        <v>0.4</v>
      </c>
      <c r="P18" s="28">
        <v>119</v>
      </c>
      <c r="Q18" s="29">
        <v>2.67</v>
      </c>
      <c r="R18" s="30">
        <v>0.64</v>
      </c>
      <c r="S18" s="28">
        <v>256</v>
      </c>
      <c r="T18" s="30">
        <v>0.74</v>
      </c>
    </row>
    <row r="19" spans="1:22" ht="27.75" customHeight="1">
      <c r="A19" s="39" t="s">
        <v>22</v>
      </c>
      <c r="B19" s="32">
        <v>72</v>
      </c>
      <c r="C19" s="38">
        <f>B19/395</f>
        <v>0.18227848101265823</v>
      </c>
      <c r="D19" s="28">
        <v>67</v>
      </c>
      <c r="E19" s="29">
        <v>3.06</v>
      </c>
      <c r="F19" s="30">
        <v>0.88</v>
      </c>
      <c r="G19" s="28">
        <v>67</v>
      </c>
      <c r="H19" s="29">
        <v>3</v>
      </c>
      <c r="I19" s="30">
        <v>0.78</v>
      </c>
      <c r="J19" s="28">
        <v>66</v>
      </c>
      <c r="K19" s="29">
        <v>2.73</v>
      </c>
      <c r="L19" s="30">
        <v>0.71</v>
      </c>
      <c r="M19" s="28">
        <v>34</v>
      </c>
      <c r="N19" s="29">
        <v>2.26</v>
      </c>
      <c r="O19" s="30">
        <v>0.44</v>
      </c>
      <c r="P19" s="28">
        <v>18</v>
      </c>
      <c r="Q19" s="29">
        <v>2.44</v>
      </c>
      <c r="R19" s="30">
        <v>0.56</v>
      </c>
      <c r="S19" s="28">
        <v>64</v>
      </c>
      <c r="T19" s="30">
        <v>0.72</v>
      </c>
      <c r="V19" s="65"/>
    </row>
    <row r="20" spans="1:20" ht="27.75" customHeight="1">
      <c r="A20" s="33" t="s">
        <v>169</v>
      </c>
      <c r="B20" s="34"/>
      <c r="C20" s="34"/>
      <c r="D20" s="59"/>
      <c r="E20" s="36"/>
      <c r="F20" s="48"/>
      <c r="G20" s="35"/>
      <c r="H20" s="36"/>
      <c r="I20" s="48"/>
      <c r="J20" s="35"/>
      <c r="K20" s="36"/>
      <c r="L20" s="48"/>
      <c r="M20" s="35"/>
      <c r="N20" s="36"/>
      <c r="O20" s="48"/>
      <c r="P20" s="35"/>
      <c r="Q20" s="36"/>
      <c r="R20" s="48"/>
      <c r="S20" s="35"/>
      <c r="T20" s="49"/>
    </row>
    <row r="21" spans="1:20" ht="27.75" customHeight="1">
      <c r="A21" s="39" t="s">
        <v>25</v>
      </c>
      <c r="B21" s="32">
        <v>58</v>
      </c>
      <c r="C21" s="38">
        <f>B21/152</f>
        <v>0.3815789473684211</v>
      </c>
      <c r="D21" s="28">
        <v>56</v>
      </c>
      <c r="E21" s="29">
        <v>3.14</v>
      </c>
      <c r="F21" s="30">
        <v>0.88</v>
      </c>
      <c r="G21" s="28">
        <v>56</v>
      </c>
      <c r="H21" s="29">
        <v>3.18</v>
      </c>
      <c r="I21" s="30">
        <v>0.84</v>
      </c>
      <c r="J21" s="28">
        <v>56</v>
      </c>
      <c r="K21" s="29">
        <v>3.05</v>
      </c>
      <c r="L21" s="30">
        <v>0.82</v>
      </c>
      <c r="M21" s="28">
        <v>43</v>
      </c>
      <c r="N21" s="29">
        <v>2.74</v>
      </c>
      <c r="O21" s="30">
        <v>0.65</v>
      </c>
      <c r="P21" s="28">
        <v>27</v>
      </c>
      <c r="Q21" s="29">
        <v>2.78</v>
      </c>
      <c r="R21" s="30">
        <v>0.67</v>
      </c>
      <c r="S21" s="28">
        <v>55</v>
      </c>
      <c r="T21" s="30">
        <v>0.58</v>
      </c>
    </row>
    <row r="22" spans="1:20" ht="27.75" customHeight="1">
      <c r="A22" s="39" t="s">
        <v>24</v>
      </c>
      <c r="B22" s="32">
        <v>83</v>
      </c>
      <c r="C22" s="38">
        <f>B22/152</f>
        <v>0.5460526315789473</v>
      </c>
      <c r="D22" s="28">
        <v>77</v>
      </c>
      <c r="E22" s="29">
        <v>3.18</v>
      </c>
      <c r="F22" s="30">
        <v>0.92</v>
      </c>
      <c r="G22" s="28">
        <v>79</v>
      </c>
      <c r="H22" s="29">
        <v>3.2</v>
      </c>
      <c r="I22" s="30">
        <v>0.86</v>
      </c>
      <c r="J22" s="28">
        <v>75</v>
      </c>
      <c r="K22" s="29">
        <v>3.03</v>
      </c>
      <c r="L22" s="30">
        <v>0.85</v>
      </c>
      <c r="M22" s="28">
        <v>59</v>
      </c>
      <c r="N22" s="29">
        <v>2.31</v>
      </c>
      <c r="O22" s="30">
        <v>0.47</v>
      </c>
      <c r="P22" s="28">
        <v>40</v>
      </c>
      <c r="Q22" s="29">
        <v>3.03</v>
      </c>
      <c r="R22" s="30">
        <v>0.78</v>
      </c>
      <c r="S22" s="28">
        <v>76</v>
      </c>
      <c r="T22" s="30">
        <v>0.59</v>
      </c>
    </row>
    <row r="23" spans="1:20" ht="27.75" customHeight="1">
      <c r="A23" s="39" t="s">
        <v>22</v>
      </c>
      <c r="B23" s="32">
        <v>11</v>
      </c>
      <c r="C23" s="38">
        <f>B23/152</f>
        <v>0.07236842105263158</v>
      </c>
      <c r="D23" s="28">
        <v>11</v>
      </c>
      <c r="E23" s="29">
        <v>3.27</v>
      </c>
      <c r="F23" s="30">
        <v>1</v>
      </c>
      <c r="G23" s="28">
        <v>11</v>
      </c>
      <c r="H23" s="29">
        <v>3.27</v>
      </c>
      <c r="I23" s="30">
        <v>1</v>
      </c>
      <c r="J23" s="28">
        <v>11</v>
      </c>
      <c r="K23" s="29">
        <v>3.36</v>
      </c>
      <c r="L23" s="30">
        <v>1</v>
      </c>
      <c r="M23" s="28">
        <v>2</v>
      </c>
      <c r="N23" s="29">
        <v>2.5</v>
      </c>
      <c r="O23" s="30">
        <v>0.5</v>
      </c>
      <c r="P23" s="28">
        <v>1</v>
      </c>
      <c r="Q23" s="29">
        <v>3</v>
      </c>
      <c r="R23" s="30">
        <v>1</v>
      </c>
      <c r="S23" s="28">
        <v>11</v>
      </c>
      <c r="T23" s="30">
        <v>0.73</v>
      </c>
    </row>
    <row r="24" spans="1:20" ht="27.75" customHeight="1">
      <c r="A24" s="40" t="s">
        <v>28</v>
      </c>
      <c r="B24" s="41"/>
      <c r="C24" s="50"/>
      <c r="D24" s="42"/>
      <c r="E24" s="43"/>
      <c r="F24" s="51"/>
      <c r="G24" s="42"/>
      <c r="H24" s="43"/>
      <c r="I24" s="51"/>
      <c r="J24" s="42"/>
      <c r="K24" s="43"/>
      <c r="L24" s="51"/>
      <c r="M24" s="42"/>
      <c r="N24" s="43"/>
      <c r="O24" s="51"/>
      <c r="P24" s="42"/>
      <c r="Q24" s="43"/>
      <c r="R24" s="51"/>
      <c r="S24" s="42"/>
      <c r="T24" s="52"/>
    </row>
    <row r="25" spans="1:20" ht="27.75" customHeight="1">
      <c r="A25" s="44" t="s">
        <v>170</v>
      </c>
      <c r="B25" s="45"/>
      <c r="C25" s="45"/>
      <c r="D25" s="46"/>
      <c r="E25" s="47"/>
      <c r="F25" s="53"/>
      <c r="G25" s="46"/>
      <c r="H25" s="47"/>
      <c r="I25" s="53"/>
      <c r="J25" s="46"/>
      <c r="K25" s="47"/>
      <c r="L25" s="53"/>
      <c r="M25" s="46"/>
      <c r="N25" s="47"/>
      <c r="O25" s="53"/>
      <c r="P25" s="46"/>
      <c r="Q25" s="47"/>
      <c r="R25" s="53"/>
      <c r="S25" s="46"/>
      <c r="T25" s="54"/>
    </row>
    <row r="26" spans="1:20" ht="27.75" customHeight="1">
      <c r="A26" s="39" t="s">
        <v>29</v>
      </c>
      <c r="B26" s="32">
        <v>69</v>
      </c>
      <c r="C26" s="38">
        <f>B26/156</f>
        <v>0.4423076923076923</v>
      </c>
      <c r="D26" s="28">
        <v>66</v>
      </c>
      <c r="E26" s="29">
        <v>3.2</v>
      </c>
      <c r="F26" s="30">
        <v>0.92</v>
      </c>
      <c r="G26" s="28">
        <v>68</v>
      </c>
      <c r="H26" s="29">
        <v>3.16</v>
      </c>
      <c r="I26" s="30">
        <v>0.84</v>
      </c>
      <c r="J26" s="28">
        <v>66</v>
      </c>
      <c r="K26" s="29">
        <v>2.88</v>
      </c>
      <c r="L26" s="30">
        <v>0.76</v>
      </c>
      <c r="M26" s="28">
        <v>53</v>
      </c>
      <c r="N26" s="29">
        <v>2.4</v>
      </c>
      <c r="O26" s="30">
        <v>0.43</v>
      </c>
      <c r="P26" s="28">
        <v>64</v>
      </c>
      <c r="Q26" s="29">
        <v>2.97</v>
      </c>
      <c r="R26" s="30">
        <v>0.8</v>
      </c>
      <c r="S26" s="28">
        <v>65</v>
      </c>
      <c r="T26" s="30">
        <v>0.72</v>
      </c>
    </row>
    <row r="27" spans="1:20" ht="27.75" customHeight="1">
      <c r="A27" s="39" t="s">
        <v>30</v>
      </c>
      <c r="B27" s="32">
        <v>144</v>
      </c>
      <c r="C27" s="38">
        <f>B27/156</f>
        <v>0.9230769230769231</v>
      </c>
      <c r="D27" s="28">
        <v>141</v>
      </c>
      <c r="E27" s="29">
        <v>3.22</v>
      </c>
      <c r="F27" s="30">
        <v>0.94</v>
      </c>
      <c r="G27" s="28">
        <v>142</v>
      </c>
      <c r="H27" s="29">
        <v>3.13</v>
      </c>
      <c r="I27" s="30">
        <v>0.85</v>
      </c>
      <c r="J27" s="28">
        <v>140</v>
      </c>
      <c r="K27" s="29">
        <v>2.85</v>
      </c>
      <c r="L27" s="30">
        <v>0.72</v>
      </c>
      <c r="M27" s="28">
        <v>111</v>
      </c>
      <c r="N27" s="29">
        <v>2.4</v>
      </c>
      <c r="O27" s="30">
        <v>0.45</v>
      </c>
      <c r="P27" s="28">
        <v>113</v>
      </c>
      <c r="Q27" s="29">
        <v>2.85</v>
      </c>
      <c r="R27" s="30">
        <v>0.73</v>
      </c>
      <c r="S27" s="28">
        <v>137</v>
      </c>
      <c r="T27" s="30">
        <v>0.77</v>
      </c>
    </row>
    <row r="28" spans="1:20" ht="27.75" customHeight="1">
      <c r="A28" s="39" t="s">
        <v>31</v>
      </c>
      <c r="B28" s="32">
        <v>20</v>
      </c>
      <c r="C28" s="38">
        <f>B28/156</f>
        <v>0.1282051282051282</v>
      </c>
      <c r="D28" s="28">
        <v>19</v>
      </c>
      <c r="E28" s="29">
        <v>3.32</v>
      </c>
      <c r="F28" s="30">
        <v>0.89</v>
      </c>
      <c r="G28" s="28">
        <v>19</v>
      </c>
      <c r="H28" s="29">
        <v>3.11</v>
      </c>
      <c r="I28" s="30">
        <v>0.84</v>
      </c>
      <c r="J28" s="28">
        <v>19</v>
      </c>
      <c r="K28" s="29">
        <v>3.05</v>
      </c>
      <c r="L28" s="30">
        <v>0.79</v>
      </c>
      <c r="M28" s="28">
        <v>14</v>
      </c>
      <c r="N28" s="29">
        <v>2.71</v>
      </c>
      <c r="O28" s="30">
        <v>0.71</v>
      </c>
      <c r="P28" s="28">
        <v>12</v>
      </c>
      <c r="Q28" s="29">
        <v>2.83</v>
      </c>
      <c r="R28" s="30">
        <v>0.75</v>
      </c>
      <c r="S28" s="28">
        <v>19</v>
      </c>
      <c r="T28" s="30">
        <v>0.79</v>
      </c>
    </row>
    <row r="29" spans="1:20" ht="27.75" customHeight="1">
      <c r="A29" s="40" t="s">
        <v>32</v>
      </c>
      <c r="B29" s="41"/>
      <c r="C29" s="50"/>
      <c r="D29" s="42"/>
      <c r="E29" s="43"/>
      <c r="F29" s="51"/>
      <c r="G29" s="42"/>
      <c r="H29" s="43"/>
      <c r="I29" s="51"/>
      <c r="J29" s="42"/>
      <c r="K29" s="43"/>
      <c r="L29" s="51"/>
      <c r="M29" s="42"/>
      <c r="N29" s="43"/>
      <c r="O29" s="51"/>
      <c r="P29" s="42"/>
      <c r="Q29" s="43"/>
      <c r="R29" s="51"/>
      <c r="S29" s="42"/>
      <c r="T29" s="52"/>
    </row>
    <row r="30" spans="1:20" ht="27.75" customHeight="1">
      <c r="A30" s="44" t="s">
        <v>171</v>
      </c>
      <c r="B30" s="45"/>
      <c r="C30" s="45"/>
      <c r="D30" s="46"/>
      <c r="E30" s="47"/>
      <c r="F30" s="53"/>
      <c r="G30" s="46"/>
      <c r="H30" s="47"/>
      <c r="I30" s="53"/>
      <c r="J30" s="46"/>
      <c r="K30" s="47"/>
      <c r="L30" s="53"/>
      <c r="M30" s="46"/>
      <c r="N30" s="47"/>
      <c r="O30" s="53"/>
      <c r="P30" s="46"/>
      <c r="Q30" s="47"/>
      <c r="R30" s="53"/>
      <c r="S30" s="46"/>
      <c r="T30" s="54"/>
    </row>
    <row r="31" spans="1:20" ht="27.75" customHeight="1">
      <c r="A31" s="39" t="s">
        <v>29</v>
      </c>
      <c r="B31" s="32">
        <v>69</v>
      </c>
      <c r="C31" s="38">
        <f>B31/86</f>
        <v>0.8023255813953488</v>
      </c>
      <c r="D31" s="28">
        <v>67</v>
      </c>
      <c r="E31" s="29">
        <v>3.12</v>
      </c>
      <c r="F31" s="30">
        <v>0.93</v>
      </c>
      <c r="G31" s="28">
        <v>68</v>
      </c>
      <c r="H31" s="29">
        <v>3.16</v>
      </c>
      <c r="I31" s="30">
        <v>0.88</v>
      </c>
      <c r="J31" s="28">
        <v>68</v>
      </c>
      <c r="K31" s="29">
        <v>3.04</v>
      </c>
      <c r="L31" s="30">
        <v>0.87</v>
      </c>
      <c r="M31" s="28">
        <v>59</v>
      </c>
      <c r="N31" s="29">
        <v>2.46</v>
      </c>
      <c r="O31" s="30">
        <v>0.54</v>
      </c>
      <c r="P31" s="28">
        <v>56</v>
      </c>
      <c r="Q31" s="29">
        <v>3</v>
      </c>
      <c r="R31" s="30">
        <v>0.77</v>
      </c>
      <c r="S31" s="28">
        <v>65</v>
      </c>
      <c r="T31" s="30">
        <v>0.54</v>
      </c>
    </row>
    <row r="32" spans="1:20" ht="27.75" customHeight="1">
      <c r="A32" s="39" t="s">
        <v>30</v>
      </c>
      <c r="B32" s="32">
        <v>60</v>
      </c>
      <c r="C32" s="38">
        <f>B32/86</f>
        <v>0.6976744186046512</v>
      </c>
      <c r="D32" s="28">
        <v>59</v>
      </c>
      <c r="E32" s="29">
        <v>3.07</v>
      </c>
      <c r="F32" s="30">
        <v>0.92</v>
      </c>
      <c r="G32" s="28">
        <v>60</v>
      </c>
      <c r="H32" s="29">
        <v>3.2</v>
      </c>
      <c r="I32" s="30">
        <v>0.88</v>
      </c>
      <c r="J32" s="28">
        <v>60</v>
      </c>
      <c r="K32" s="29">
        <v>2.98</v>
      </c>
      <c r="L32" s="30">
        <v>0.83</v>
      </c>
      <c r="M32" s="28">
        <v>51</v>
      </c>
      <c r="N32" s="29">
        <v>2.65</v>
      </c>
      <c r="O32" s="30">
        <v>0.63</v>
      </c>
      <c r="P32" s="28">
        <v>45</v>
      </c>
      <c r="Q32" s="29">
        <v>2.91</v>
      </c>
      <c r="R32" s="30">
        <v>0.73</v>
      </c>
      <c r="S32" s="28">
        <v>58</v>
      </c>
      <c r="T32" s="30">
        <v>0.62</v>
      </c>
    </row>
    <row r="33" spans="1:20" ht="27.75" customHeight="1">
      <c r="A33" s="39" t="s">
        <v>31</v>
      </c>
      <c r="B33" s="32">
        <v>6</v>
      </c>
      <c r="C33" s="38">
        <f>B33/86</f>
        <v>0.06976744186046512</v>
      </c>
      <c r="D33" s="28">
        <v>6</v>
      </c>
      <c r="E33" s="29">
        <v>3.17</v>
      </c>
      <c r="F33" s="30">
        <v>1</v>
      </c>
      <c r="G33" s="28">
        <v>6</v>
      </c>
      <c r="H33" s="29">
        <v>3</v>
      </c>
      <c r="I33" s="30">
        <v>0.67</v>
      </c>
      <c r="J33" s="28">
        <v>6</v>
      </c>
      <c r="K33" s="29">
        <v>3</v>
      </c>
      <c r="L33" s="30">
        <v>0.83</v>
      </c>
      <c r="M33" s="28">
        <v>5</v>
      </c>
      <c r="N33" s="29">
        <v>2</v>
      </c>
      <c r="O33" s="30">
        <v>0.4</v>
      </c>
      <c r="P33" s="28">
        <v>4</v>
      </c>
      <c r="Q33" s="29">
        <v>3</v>
      </c>
      <c r="R33" s="30">
        <v>0.75</v>
      </c>
      <c r="S33" s="28">
        <v>6</v>
      </c>
      <c r="T33" s="30">
        <v>0.83</v>
      </c>
    </row>
    <row r="34" spans="1:20" ht="27.75" customHeight="1">
      <c r="A34" s="40" t="s">
        <v>172</v>
      </c>
      <c r="B34" s="41"/>
      <c r="C34" s="50"/>
      <c r="D34" s="42"/>
      <c r="E34" s="43"/>
      <c r="F34" s="51"/>
      <c r="G34" s="42"/>
      <c r="H34" s="43"/>
      <c r="I34" s="51"/>
      <c r="J34" s="42"/>
      <c r="K34" s="43"/>
      <c r="L34" s="51"/>
      <c r="M34" s="42"/>
      <c r="N34" s="43"/>
      <c r="O34" s="51"/>
      <c r="P34" s="42"/>
      <c r="Q34" s="43"/>
      <c r="R34" s="51"/>
      <c r="S34" s="42"/>
      <c r="T34" s="52"/>
    </row>
    <row r="35" spans="1:20" ht="27.75" customHeight="1">
      <c r="A35" s="39" t="s">
        <v>33</v>
      </c>
      <c r="B35" s="32">
        <v>23</v>
      </c>
      <c r="C35" s="38">
        <f>B35/162</f>
        <v>0.1419753086419753</v>
      </c>
      <c r="D35" s="28">
        <v>23</v>
      </c>
      <c r="E35" s="29">
        <v>3.3</v>
      </c>
      <c r="F35" s="30">
        <v>1</v>
      </c>
      <c r="G35" s="28">
        <v>23</v>
      </c>
      <c r="H35" s="29">
        <v>3.3</v>
      </c>
      <c r="I35" s="30">
        <v>0.91</v>
      </c>
      <c r="J35" s="28">
        <v>22</v>
      </c>
      <c r="K35" s="29">
        <v>2.91</v>
      </c>
      <c r="L35" s="30">
        <v>0.77</v>
      </c>
      <c r="M35" s="28">
        <v>19</v>
      </c>
      <c r="N35" s="29">
        <v>2.79</v>
      </c>
      <c r="O35" s="30">
        <v>0.63</v>
      </c>
      <c r="P35" s="28">
        <v>23</v>
      </c>
      <c r="Q35" s="29">
        <v>3.35</v>
      </c>
      <c r="R35" s="30">
        <v>0.96</v>
      </c>
      <c r="S35" s="28">
        <v>23</v>
      </c>
      <c r="T35" s="30">
        <v>0.96</v>
      </c>
    </row>
    <row r="36" spans="1:20" ht="27.75" customHeight="1">
      <c r="A36" s="39" t="s">
        <v>35</v>
      </c>
      <c r="B36" s="32">
        <v>39</v>
      </c>
      <c r="C36" s="38">
        <f>B36/162</f>
        <v>0.24074074074074073</v>
      </c>
      <c r="D36" s="28">
        <v>38</v>
      </c>
      <c r="E36" s="29">
        <v>3.32</v>
      </c>
      <c r="F36" s="30">
        <v>0.95</v>
      </c>
      <c r="G36" s="28">
        <v>39</v>
      </c>
      <c r="H36" s="29">
        <v>3.26</v>
      </c>
      <c r="I36" s="30">
        <v>0.92</v>
      </c>
      <c r="J36" s="28">
        <v>37</v>
      </c>
      <c r="K36" s="29">
        <v>2.95</v>
      </c>
      <c r="L36" s="30">
        <v>0.81</v>
      </c>
      <c r="M36" s="28">
        <v>30</v>
      </c>
      <c r="N36" s="29">
        <v>2.5</v>
      </c>
      <c r="O36" s="30">
        <v>0.53</v>
      </c>
      <c r="P36" s="28">
        <v>38</v>
      </c>
      <c r="Q36" s="29">
        <v>3.11</v>
      </c>
      <c r="R36" s="30">
        <v>0.89</v>
      </c>
      <c r="S36" s="28">
        <v>37</v>
      </c>
      <c r="T36" s="30">
        <v>0.78</v>
      </c>
    </row>
    <row r="37" spans="1:20" ht="27.75" customHeight="1">
      <c r="A37" s="39" t="s">
        <v>34</v>
      </c>
      <c r="B37" s="32">
        <v>122</v>
      </c>
      <c r="C37" s="38">
        <f>B37/162</f>
        <v>0.7530864197530864</v>
      </c>
      <c r="D37" s="28">
        <v>121</v>
      </c>
      <c r="E37" s="29">
        <v>3.14</v>
      </c>
      <c r="F37" s="30">
        <v>0.9</v>
      </c>
      <c r="G37" s="28">
        <v>121</v>
      </c>
      <c r="H37" s="29">
        <v>3.11</v>
      </c>
      <c r="I37" s="30">
        <v>0.81</v>
      </c>
      <c r="J37" s="28">
        <v>122</v>
      </c>
      <c r="K37" s="29">
        <v>2.8</v>
      </c>
      <c r="L37" s="30">
        <v>0.67</v>
      </c>
      <c r="M37" s="28">
        <v>91</v>
      </c>
      <c r="N37" s="29">
        <v>2.34</v>
      </c>
      <c r="O37" s="30">
        <v>0.43</v>
      </c>
      <c r="P37" s="28">
        <v>88</v>
      </c>
      <c r="Q37" s="29">
        <v>2.72</v>
      </c>
      <c r="R37" s="30">
        <v>0.66</v>
      </c>
      <c r="S37" s="28">
        <v>118</v>
      </c>
      <c r="T37" s="30">
        <v>0.71</v>
      </c>
    </row>
    <row r="38" spans="1:20" ht="27.75" customHeight="1">
      <c r="A38" s="40" t="s">
        <v>173</v>
      </c>
      <c r="B38" s="41"/>
      <c r="C38" s="50"/>
      <c r="D38" s="42"/>
      <c r="E38" s="43"/>
      <c r="F38" s="51"/>
      <c r="G38" s="42"/>
      <c r="H38" s="43"/>
      <c r="I38" s="51"/>
      <c r="J38" s="42"/>
      <c r="K38" s="43"/>
      <c r="L38" s="51"/>
      <c r="M38" s="42"/>
      <c r="N38" s="43"/>
      <c r="O38" s="51"/>
      <c r="P38" s="42"/>
      <c r="Q38" s="43"/>
      <c r="R38" s="51"/>
      <c r="S38" s="42"/>
      <c r="T38" s="52"/>
    </row>
    <row r="39" spans="1:20" ht="27.75" customHeight="1">
      <c r="A39" s="39" t="s">
        <v>33</v>
      </c>
      <c r="B39" s="32">
        <v>4</v>
      </c>
      <c r="C39" s="38">
        <f>B39/84</f>
        <v>0.047619047619047616</v>
      </c>
      <c r="D39" s="28">
        <v>4</v>
      </c>
      <c r="E39" s="29">
        <v>3.5</v>
      </c>
      <c r="F39" s="30">
        <v>1</v>
      </c>
      <c r="G39" s="28">
        <v>4</v>
      </c>
      <c r="H39" s="29">
        <v>3.25</v>
      </c>
      <c r="I39" s="30">
        <v>1</v>
      </c>
      <c r="J39" s="28">
        <v>4</v>
      </c>
      <c r="K39" s="29">
        <v>3</v>
      </c>
      <c r="L39" s="30">
        <v>0.75</v>
      </c>
      <c r="M39" s="28">
        <v>3</v>
      </c>
      <c r="N39" s="29">
        <v>2.67</v>
      </c>
      <c r="O39" s="30">
        <v>0.67</v>
      </c>
      <c r="P39" s="28">
        <v>4</v>
      </c>
      <c r="Q39" s="29">
        <v>2.75</v>
      </c>
      <c r="R39" s="30">
        <v>0.75</v>
      </c>
      <c r="S39" s="28">
        <v>4</v>
      </c>
      <c r="T39" s="30">
        <v>0.75</v>
      </c>
    </row>
    <row r="40" spans="1:20" ht="27.75" customHeight="1">
      <c r="A40" s="39" t="s">
        <v>35</v>
      </c>
      <c r="B40" s="32">
        <v>35</v>
      </c>
      <c r="C40" s="38">
        <f>B40/84</f>
        <v>0.4166666666666667</v>
      </c>
      <c r="D40" s="28">
        <v>35</v>
      </c>
      <c r="E40" s="29">
        <v>3.26</v>
      </c>
      <c r="F40" s="30">
        <v>1</v>
      </c>
      <c r="G40" s="28">
        <v>35</v>
      </c>
      <c r="H40" s="29">
        <v>3.2</v>
      </c>
      <c r="I40" s="30">
        <v>0.91</v>
      </c>
      <c r="J40" s="28">
        <v>35</v>
      </c>
      <c r="K40" s="29">
        <v>3.11</v>
      </c>
      <c r="L40" s="30">
        <v>0.91</v>
      </c>
      <c r="M40" s="28">
        <v>30</v>
      </c>
      <c r="N40" s="29">
        <v>2.73</v>
      </c>
      <c r="O40" s="30">
        <v>0.7</v>
      </c>
      <c r="P40" s="28">
        <v>34</v>
      </c>
      <c r="Q40" s="29">
        <v>3.26</v>
      </c>
      <c r="R40" s="30">
        <v>0.94</v>
      </c>
      <c r="S40" s="28">
        <v>34</v>
      </c>
      <c r="T40" s="30">
        <v>0.76</v>
      </c>
    </row>
    <row r="41" spans="1:20" ht="27.75" customHeight="1">
      <c r="A41" s="39" t="s">
        <v>34</v>
      </c>
      <c r="B41" s="32">
        <v>55</v>
      </c>
      <c r="C41" s="38">
        <f>B41/84</f>
        <v>0.6547619047619048</v>
      </c>
      <c r="D41" s="28">
        <v>53</v>
      </c>
      <c r="E41" s="29">
        <v>3.04</v>
      </c>
      <c r="F41" s="30">
        <v>0.89</v>
      </c>
      <c r="G41" s="28">
        <v>54</v>
      </c>
      <c r="H41" s="29">
        <v>3.19</v>
      </c>
      <c r="I41" s="30">
        <v>0.87</v>
      </c>
      <c r="J41" s="28">
        <v>54</v>
      </c>
      <c r="K41" s="29">
        <v>3.04</v>
      </c>
      <c r="L41" s="30">
        <v>0.85</v>
      </c>
      <c r="M41" s="28">
        <v>48</v>
      </c>
      <c r="N41" s="29">
        <v>2.48</v>
      </c>
      <c r="O41" s="30">
        <v>0.54</v>
      </c>
      <c r="P41" s="28">
        <v>38</v>
      </c>
      <c r="Q41" s="29">
        <v>2.74</v>
      </c>
      <c r="R41" s="30">
        <v>0.63</v>
      </c>
      <c r="S41" s="28">
        <v>51</v>
      </c>
      <c r="T41" s="30">
        <v>0.51</v>
      </c>
    </row>
  </sheetData>
  <mergeCells count="15">
    <mergeCell ref="J4:L4"/>
    <mergeCell ref="J5:L5"/>
    <mergeCell ref="B4:C4"/>
    <mergeCell ref="B5:C5"/>
    <mergeCell ref="D4:F4"/>
    <mergeCell ref="M4:O4"/>
    <mergeCell ref="M5:O5"/>
    <mergeCell ref="A1:T1"/>
    <mergeCell ref="P4:R4"/>
    <mergeCell ref="P5:R5"/>
    <mergeCell ref="S4:T4"/>
    <mergeCell ref="S5:T5"/>
    <mergeCell ref="D5:F5"/>
    <mergeCell ref="G4:I4"/>
    <mergeCell ref="G5:I5"/>
  </mergeCells>
  <printOptions/>
  <pageMargins left="0.5" right="0.5" top="0.5" bottom="0.5" header="0.5" footer="0.3"/>
  <pageSetup horizontalDpi="600" verticalDpi="600" orientation="landscape" scale="69" r:id="rId1"/>
  <headerFooter alignWithMargins="0">
    <oddFooter>&amp;L&amp;"Arial,Italic"&amp;9Prepared by: Office of Institutional Research (ch, yl, pn)&amp;C&amp;"Arial,Italic"&amp;9Table 3, Page &amp;P of &amp;N&amp;R&amp;"Arial,Italic"&amp;9 05/15/2009</oddFooter>
  </headerFooter>
  <rowBreaks count="1" manualBreakCount="1">
    <brk id="2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18"/>
  <sheetViews>
    <sheetView zoomScale="50" zoomScaleNormal="50" workbookViewId="0" topLeftCell="A5">
      <selection activeCell="X7" sqref="X7"/>
    </sheetView>
  </sheetViews>
  <sheetFormatPr defaultColWidth="9.140625" defaultRowHeight="12.75"/>
  <cols>
    <col min="1" max="1" width="23.421875" style="0" customWidth="1"/>
    <col min="2" max="2" width="7.28125" style="0" customWidth="1"/>
    <col min="3" max="4" width="6.421875" style="0" customWidth="1"/>
    <col min="5" max="6" width="7.28125" style="0" customWidth="1"/>
    <col min="7" max="7" width="7.00390625" style="0" customWidth="1"/>
    <col min="8" max="8" width="6.8515625" style="0" customWidth="1"/>
    <col min="9" max="9" width="6.7109375" style="0" customWidth="1"/>
    <col min="10" max="10" width="7.28125" style="0" customWidth="1"/>
    <col min="11" max="11" width="8.28125" style="0" customWidth="1"/>
    <col min="12" max="12" width="7.28125" style="0" customWidth="1"/>
    <col min="13" max="13" width="8.140625" style="0" customWidth="1"/>
    <col min="14" max="14" width="7.28125" style="0" customWidth="1"/>
    <col min="15" max="15" width="7.00390625" style="0" customWidth="1"/>
    <col min="16" max="16" width="7.421875" style="0" customWidth="1"/>
    <col min="17" max="17" width="7.00390625" style="0" customWidth="1"/>
    <col min="18" max="18" width="8.28125" style="0" customWidth="1"/>
    <col min="19" max="19" width="7.7109375" style="0" customWidth="1"/>
    <col min="20" max="21" width="12.28125" style="0" customWidth="1"/>
  </cols>
  <sheetData>
    <row r="1" spans="1:21" ht="28.5" customHeight="1">
      <c r="A1" s="153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</row>
    <row r="2" spans="1:21" ht="36" customHeight="1">
      <c r="A2" s="3" t="s">
        <v>176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.5" customHeight="1">
      <c r="A3" s="1"/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20" customHeight="1">
      <c r="A4" s="6" t="s">
        <v>15</v>
      </c>
      <c r="B4" s="169" t="s">
        <v>95</v>
      </c>
      <c r="C4" s="170"/>
      <c r="D4" s="98" t="s">
        <v>91</v>
      </c>
      <c r="E4" s="154" t="s">
        <v>8</v>
      </c>
      <c r="F4" s="155"/>
      <c r="G4" s="156"/>
      <c r="H4" s="154" t="s">
        <v>7</v>
      </c>
      <c r="I4" s="155"/>
      <c r="J4" s="156"/>
      <c r="K4" s="154" t="s">
        <v>6</v>
      </c>
      <c r="L4" s="155"/>
      <c r="M4" s="156"/>
      <c r="N4" s="154" t="s">
        <v>10</v>
      </c>
      <c r="O4" s="155"/>
      <c r="P4" s="156"/>
      <c r="Q4" s="154" t="s">
        <v>14</v>
      </c>
      <c r="R4" s="155"/>
      <c r="S4" s="156"/>
      <c r="T4" s="154" t="s">
        <v>11</v>
      </c>
      <c r="U4" s="156"/>
    </row>
    <row r="5" spans="1:21" ht="119.25" customHeight="1">
      <c r="A5" s="6" t="s">
        <v>16</v>
      </c>
      <c r="B5" s="171" t="s">
        <v>94</v>
      </c>
      <c r="C5" s="172"/>
      <c r="D5" s="99" t="s">
        <v>90</v>
      </c>
      <c r="E5" s="166" t="s">
        <v>92</v>
      </c>
      <c r="F5" s="167"/>
      <c r="G5" s="168"/>
      <c r="H5" s="157" t="s">
        <v>5</v>
      </c>
      <c r="I5" s="158"/>
      <c r="J5" s="159"/>
      <c r="K5" s="166" t="s">
        <v>93</v>
      </c>
      <c r="L5" s="167"/>
      <c r="M5" s="168"/>
      <c r="N5" s="157" t="s">
        <v>5</v>
      </c>
      <c r="O5" s="158"/>
      <c r="P5" s="159"/>
      <c r="Q5" s="157" t="s">
        <v>2</v>
      </c>
      <c r="R5" s="158"/>
      <c r="S5" s="159"/>
      <c r="T5" s="157" t="s">
        <v>76</v>
      </c>
      <c r="U5" s="159"/>
    </row>
    <row r="6" spans="1:21" ht="42" customHeight="1">
      <c r="A6" s="4"/>
      <c r="B6" s="22" t="s">
        <v>1</v>
      </c>
      <c r="C6" s="24" t="s">
        <v>27</v>
      </c>
      <c r="D6" s="6" t="s">
        <v>4</v>
      </c>
      <c r="E6" s="6" t="s">
        <v>1</v>
      </c>
      <c r="F6" s="6" t="s">
        <v>4</v>
      </c>
      <c r="G6" s="7" t="s">
        <v>3</v>
      </c>
      <c r="H6" s="6" t="s">
        <v>1</v>
      </c>
      <c r="I6" s="6" t="s">
        <v>4</v>
      </c>
      <c r="J6" s="7" t="s">
        <v>3</v>
      </c>
      <c r="K6" s="6" t="s">
        <v>1</v>
      </c>
      <c r="L6" s="6" t="s">
        <v>4</v>
      </c>
      <c r="M6" s="7" t="s">
        <v>3</v>
      </c>
      <c r="N6" s="6" t="s">
        <v>1</v>
      </c>
      <c r="O6" s="6" t="s">
        <v>4</v>
      </c>
      <c r="P6" s="7" t="s">
        <v>3</v>
      </c>
      <c r="Q6" s="6" t="s">
        <v>1</v>
      </c>
      <c r="R6" s="6" t="s">
        <v>4</v>
      </c>
      <c r="S6" s="7" t="s">
        <v>3</v>
      </c>
      <c r="T6" s="6" t="s">
        <v>1</v>
      </c>
      <c r="U6" s="7" t="s">
        <v>3</v>
      </c>
    </row>
    <row r="7" spans="1:21" ht="39" customHeight="1">
      <c r="A7" s="152" t="s">
        <v>177</v>
      </c>
      <c r="B7" s="144">
        <v>457</v>
      </c>
      <c r="C7" s="145"/>
      <c r="D7" s="146">
        <v>3.34</v>
      </c>
      <c r="E7" s="147">
        <v>379</v>
      </c>
      <c r="F7" s="148">
        <v>3.14</v>
      </c>
      <c r="G7" s="149">
        <v>0.9</v>
      </c>
      <c r="H7" s="147">
        <v>384</v>
      </c>
      <c r="I7" s="148">
        <v>3.04</v>
      </c>
      <c r="J7" s="149">
        <v>0.81</v>
      </c>
      <c r="K7" s="147">
        <v>380</v>
      </c>
      <c r="L7" s="148">
        <v>2.77</v>
      </c>
      <c r="M7" s="149">
        <v>0.68</v>
      </c>
      <c r="N7" s="147">
        <v>242</v>
      </c>
      <c r="O7" s="148">
        <v>2.35</v>
      </c>
      <c r="P7" s="149">
        <v>0.44</v>
      </c>
      <c r="Q7" s="147">
        <v>158</v>
      </c>
      <c r="R7" s="148">
        <v>2.68</v>
      </c>
      <c r="S7" s="149">
        <v>0.64</v>
      </c>
      <c r="T7" s="150">
        <v>372</v>
      </c>
      <c r="U7" s="151">
        <v>0.74</v>
      </c>
    </row>
    <row r="8" spans="1:21" ht="39" customHeight="1">
      <c r="A8" s="66" t="s">
        <v>77</v>
      </c>
      <c r="B8" s="67">
        <v>287</v>
      </c>
      <c r="C8" s="68">
        <f>B8/B7</f>
        <v>0.6280087527352297</v>
      </c>
      <c r="D8" s="96">
        <v>3.32</v>
      </c>
      <c r="E8" s="69">
        <v>212</v>
      </c>
      <c r="F8" s="70">
        <v>3.11</v>
      </c>
      <c r="G8" s="71">
        <v>0.89</v>
      </c>
      <c r="H8" s="69">
        <v>216</v>
      </c>
      <c r="I8" s="70">
        <v>2.98</v>
      </c>
      <c r="J8" s="71">
        <v>0.79</v>
      </c>
      <c r="K8" s="69">
        <v>214</v>
      </c>
      <c r="L8" s="70">
        <v>2.74</v>
      </c>
      <c r="M8" s="71">
        <v>0.67</v>
      </c>
      <c r="N8" s="69">
        <v>111</v>
      </c>
      <c r="O8" s="70">
        <v>2.3</v>
      </c>
      <c r="P8" s="71">
        <v>0.41</v>
      </c>
      <c r="Q8" s="69">
        <v>28</v>
      </c>
      <c r="R8" s="70">
        <v>1.89</v>
      </c>
      <c r="S8" s="71">
        <v>0.21</v>
      </c>
      <c r="T8" s="69">
        <v>209</v>
      </c>
      <c r="U8" s="71">
        <v>0.73</v>
      </c>
    </row>
    <row r="9" spans="1:21" ht="37.5" customHeight="1">
      <c r="A9" s="66" t="s">
        <v>78</v>
      </c>
      <c r="B9" s="67">
        <v>170</v>
      </c>
      <c r="C9" s="68">
        <f>B9/B7</f>
        <v>0.37199124726477023</v>
      </c>
      <c r="D9" s="96">
        <v>3.37</v>
      </c>
      <c r="E9" s="69">
        <v>167</v>
      </c>
      <c r="F9" s="70">
        <v>3.17</v>
      </c>
      <c r="G9" s="71">
        <v>0.92</v>
      </c>
      <c r="H9" s="69">
        <v>168</v>
      </c>
      <c r="I9" s="70">
        <v>3.13</v>
      </c>
      <c r="J9" s="71">
        <v>0.84</v>
      </c>
      <c r="K9" s="69">
        <v>166</v>
      </c>
      <c r="L9" s="70">
        <v>2.8</v>
      </c>
      <c r="M9" s="71">
        <v>0.7</v>
      </c>
      <c r="N9" s="69">
        <v>131</v>
      </c>
      <c r="O9" s="70">
        <v>2.39</v>
      </c>
      <c r="P9" s="71">
        <v>0.46</v>
      </c>
      <c r="Q9" s="69">
        <v>130</v>
      </c>
      <c r="R9" s="70">
        <v>2.85</v>
      </c>
      <c r="S9" s="71">
        <v>0.73</v>
      </c>
      <c r="T9" s="69">
        <v>163</v>
      </c>
      <c r="U9" s="71">
        <v>0.75</v>
      </c>
    </row>
    <row r="10" spans="1:21" ht="39" customHeight="1">
      <c r="A10" s="37" t="s">
        <v>79</v>
      </c>
      <c r="B10" s="32">
        <v>23</v>
      </c>
      <c r="C10" s="38">
        <f>B10/B7</f>
        <v>0.05032822757111598</v>
      </c>
      <c r="D10" s="97">
        <v>3.29</v>
      </c>
      <c r="E10" s="28">
        <v>23</v>
      </c>
      <c r="F10" s="29">
        <v>3.3</v>
      </c>
      <c r="G10" s="30">
        <v>1</v>
      </c>
      <c r="H10" s="28">
        <v>23</v>
      </c>
      <c r="I10" s="29">
        <v>3.3</v>
      </c>
      <c r="J10" s="30">
        <v>0.91</v>
      </c>
      <c r="K10" s="28">
        <v>22</v>
      </c>
      <c r="L10" s="29">
        <v>2.91</v>
      </c>
      <c r="M10" s="30">
        <v>0.77</v>
      </c>
      <c r="N10" s="28">
        <v>19</v>
      </c>
      <c r="O10" s="29">
        <v>2.79</v>
      </c>
      <c r="P10" s="30">
        <v>0.63</v>
      </c>
      <c r="Q10" s="28">
        <v>23</v>
      </c>
      <c r="R10" s="29">
        <v>3.35</v>
      </c>
      <c r="S10" s="30">
        <v>0.96</v>
      </c>
      <c r="T10" s="28">
        <v>23</v>
      </c>
      <c r="U10" s="30">
        <v>0.96</v>
      </c>
    </row>
    <row r="11" spans="1:21" ht="30" customHeight="1">
      <c r="A11" s="37" t="s">
        <v>35</v>
      </c>
      <c r="B11" s="32">
        <v>39</v>
      </c>
      <c r="C11" s="38">
        <f>B11/B7</f>
        <v>0.08533916849015317</v>
      </c>
      <c r="D11" s="97">
        <v>3.41</v>
      </c>
      <c r="E11" s="28">
        <v>38</v>
      </c>
      <c r="F11" s="29">
        <v>3.32</v>
      </c>
      <c r="G11" s="30">
        <v>0.95</v>
      </c>
      <c r="H11" s="28">
        <v>39</v>
      </c>
      <c r="I11" s="29">
        <v>3.26</v>
      </c>
      <c r="J11" s="30">
        <v>0.92</v>
      </c>
      <c r="K11" s="28">
        <v>37</v>
      </c>
      <c r="L11" s="29">
        <v>2.95</v>
      </c>
      <c r="M11" s="30">
        <v>0.81</v>
      </c>
      <c r="N11" s="28">
        <v>30</v>
      </c>
      <c r="O11" s="29">
        <v>2.5</v>
      </c>
      <c r="P11" s="30">
        <v>0.53</v>
      </c>
      <c r="Q11" s="28">
        <v>38</v>
      </c>
      <c r="R11" s="29">
        <v>3.11</v>
      </c>
      <c r="S11" s="30">
        <v>0.89</v>
      </c>
      <c r="T11" s="28">
        <v>37</v>
      </c>
      <c r="U11" s="30">
        <v>0.78</v>
      </c>
    </row>
    <row r="12" spans="1:21" ht="40.5" customHeight="1">
      <c r="A12" s="37" t="s">
        <v>34</v>
      </c>
      <c r="B12" s="32">
        <v>122</v>
      </c>
      <c r="C12" s="38">
        <f>B12/B7</f>
        <v>0.26695842450765866</v>
      </c>
      <c r="D12" s="97">
        <v>3.39</v>
      </c>
      <c r="E12" s="28">
        <v>121</v>
      </c>
      <c r="F12" s="29">
        <v>3.14</v>
      </c>
      <c r="G12" s="30">
        <v>0.9</v>
      </c>
      <c r="H12" s="28">
        <v>121</v>
      </c>
      <c r="I12" s="29">
        <v>3.11</v>
      </c>
      <c r="J12" s="30">
        <v>0.81</v>
      </c>
      <c r="K12" s="28">
        <v>122</v>
      </c>
      <c r="L12" s="29">
        <v>2.8</v>
      </c>
      <c r="M12" s="30">
        <v>0.67</v>
      </c>
      <c r="N12" s="28">
        <v>91</v>
      </c>
      <c r="O12" s="29">
        <v>2.34</v>
      </c>
      <c r="P12" s="30">
        <v>0.43</v>
      </c>
      <c r="Q12" s="28">
        <v>88</v>
      </c>
      <c r="R12" s="29">
        <v>2.72</v>
      </c>
      <c r="S12" s="30">
        <v>0.66</v>
      </c>
      <c r="T12" s="28">
        <v>118</v>
      </c>
      <c r="U12" s="30">
        <v>0.71</v>
      </c>
    </row>
    <row r="13" spans="1:21" ht="39" customHeight="1">
      <c r="A13" s="152" t="s">
        <v>178</v>
      </c>
      <c r="B13" s="144">
        <v>179</v>
      </c>
      <c r="C13" s="145"/>
      <c r="D13" s="146">
        <v>3.72</v>
      </c>
      <c r="E13" s="147">
        <v>149</v>
      </c>
      <c r="F13" s="148">
        <v>3.18</v>
      </c>
      <c r="G13" s="149">
        <v>0.91</v>
      </c>
      <c r="H13" s="147">
        <v>151</v>
      </c>
      <c r="I13" s="148">
        <v>3.21</v>
      </c>
      <c r="J13" s="149">
        <v>0.87</v>
      </c>
      <c r="K13" s="147">
        <v>147</v>
      </c>
      <c r="L13" s="148">
        <v>3.06</v>
      </c>
      <c r="M13" s="149">
        <v>0.85</v>
      </c>
      <c r="N13" s="147">
        <v>106</v>
      </c>
      <c r="O13" s="148">
        <v>2.51</v>
      </c>
      <c r="P13" s="149">
        <v>0.56</v>
      </c>
      <c r="Q13" s="147">
        <v>69</v>
      </c>
      <c r="R13" s="148">
        <v>2.93</v>
      </c>
      <c r="S13" s="149">
        <v>0.74</v>
      </c>
      <c r="T13" s="150">
        <v>146</v>
      </c>
      <c r="U13" s="151">
        <v>0.6</v>
      </c>
    </row>
    <row r="14" spans="1:21" ht="39" customHeight="1">
      <c r="A14" s="66" t="s">
        <v>77</v>
      </c>
      <c r="B14" s="67">
        <v>91</v>
      </c>
      <c r="C14" s="68">
        <f>B14/B13</f>
        <v>0.5083798882681564</v>
      </c>
      <c r="D14" s="96">
        <v>3.72</v>
      </c>
      <c r="E14" s="69">
        <v>63</v>
      </c>
      <c r="F14" s="70">
        <v>3.27</v>
      </c>
      <c r="G14" s="71">
        <v>0.89</v>
      </c>
      <c r="H14" s="69">
        <v>64</v>
      </c>
      <c r="I14" s="70">
        <v>3.27</v>
      </c>
      <c r="J14" s="71">
        <v>0.86</v>
      </c>
      <c r="K14" s="69">
        <v>60</v>
      </c>
      <c r="L14" s="70">
        <v>3.08</v>
      </c>
      <c r="M14" s="71">
        <v>0.83</v>
      </c>
      <c r="N14" s="69">
        <v>31</v>
      </c>
      <c r="O14" s="70">
        <v>2.58</v>
      </c>
      <c r="P14" s="71">
        <v>0.58</v>
      </c>
      <c r="Q14" s="69">
        <v>1</v>
      </c>
      <c r="R14" s="70">
        <v>2</v>
      </c>
      <c r="S14" s="71">
        <v>0</v>
      </c>
      <c r="T14" s="69">
        <v>62</v>
      </c>
      <c r="U14" s="71">
        <v>0.6</v>
      </c>
    </row>
    <row r="15" spans="1:21" ht="37.5" customHeight="1">
      <c r="A15" s="66" t="s">
        <v>78</v>
      </c>
      <c r="B15" s="67">
        <v>88</v>
      </c>
      <c r="C15" s="68">
        <f>B15/B13</f>
        <v>0.49162011173184356</v>
      </c>
      <c r="D15" s="96">
        <v>3.72</v>
      </c>
      <c r="E15" s="69">
        <v>86</v>
      </c>
      <c r="F15" s="70">
        <v>3.12</v>
      </c>
      <c r="G15" s="71">
        <v>0.93</v>
      </c>
      <c r="H15" s="69">
        <v>87</v>
      </c>
      <c r="I15" s="70">
        <v>3.17</v>
      </c>
      <c r="J15" s="71">
        <v>0.87</v>
      </c>
      <c r="K15" s="69">
        <v>87</v>
      </c>
      <c r="L15" s="70">
        <v>3.05</v>
      </c>
      <c r="M15" s="71">
        <v>0.86</v>
      </c>
      <c r="N15" s="69">
        <v>75</v>
      </c>
      <c r="O15" s="70">
        <v>2.48</v>
      </c>
      <c r="P15" s="71">
        <v>0.55</v>
      </c>
      <c r="Q15" s="69">
        <v>68</v>
      </c>
      <c r="R15" s="70">
        <v>2.94</v>
      </c>
      <c r="S15" s="71">
        <v>0.75</v>
      </c>
      <c r="T15" s="69">
        <v>84</v>
      </c>
      <c r="U15" s="71">
        <v>0.6</v>
      </c>
    </row>
    <row r="16" spans="1:21" ht="39" customHeight="1">
      <c r="A16" s="37" t="s">
        <v>79</v>
      </c>
      <c r="B16" s="32">
        <v>4</v>
      </c>
      <c r="C16" s="38">
        <f>B16/B13</f>
        <v>0.0223463687150838</v>
      </c>
      <c r="D16" s="97">
        <v>3.7</v>
      </c>
      <c r="E16" s="28">
        <v>4</v>
      </c>
      <c r="F16" s="29">
        <v>3.5</v>
      </c>
      <c r="G16" s="30">
        <v>1</v>
      </c>
      <c r="H16" s="28">
        <v>4</v>
      </c>
      <c r="I16" s="29">
        <v>3.25</v>
      </c>
      <c r="J16" s="30">
        <v>1</v>
      </c>
      <c r="K16" s="28">
        <v>4</v>
      </c>
      <c r="L16" s="29">
        <v>3</v>
      </c>
      <c r="M16" s="30">
        <v>0.75</v>
      </c>
      <c r="N16" s="28">
        <v>3</v>
      </c>
      <c r="O16" s="29">
        <v>2.67</v>
      </c>
      <c r="P16" s="30">
        <v>0.67</v>
      </c>
      <c r="Q16" s="28">
        <v>4</v>
      </c>
      <c r="R16" s="29">
        <v>2.75</v>
      </c>
      <c r="S16" s="30">
        <v>0.75</v>
      </c>
      <c r="T16" s="28">
        <v>4</v>
      </c>
      <c r="U16" s="30">
        <v>0.75</v>
      </c>
    </row>
    <row r="17" spans="1:21" ht="30" customHeight="1">
      <c r="A17" s="37" t="s">
        <v>35</v>
      </c>
      <c r="B17" s="32">
        <v>35</v>
      </c>
      <c r="C17" s="38">
        <f>B17/B13</f>
        <v>0.19553072625698323</v>
      </c>
      <c r="D17" s="97">
        <v>3.63</v>
      </c>
      <c r="E17" s="28">
        <v>35</v>
      </c>
      <c r="F17" s="29">
        <v>3.26</v>
      </c>
      <c r="G17" s="30">
        <v>1</v>
      </c>
      <c r="H17" s="28">
        <v>35</v>
      </c>
      <c r="I17" s="29">
        <v>3.2</v>
      </c>
      <c r="J17" s="30">
        <v>0.91</v>
      </c>
      <c r="K17" s="28">
        <v>35</v>
      </c>
      <c r="L17" s="29">
        <v>3.11</v>
      </c>
      <c r="M17" s="30">
        <v>0.91</v>
      </c>
      <c r="N17" s="28">
        <v>30</v>
      </c>
      <c r="O17" s="29">
        <v>2.73</v>
      </c>
      <c r="P17" s="30">
        <v>0.7</v>
      </c>
      <c r="Q17" s="28">
        <v>34</v>
      </c>
      <c r="R17" s="29">
        <v>3.26</v>
      </c>
      <c r="S17" s="30">
        <v>0.94</v>
      </c>
      <c r="T17" s="28">
        <v>34</v>
      </c>
      <c r="U17" s="30">
        <v>0.76</v>
      </c>
    </row>
    <row r="18" spans="1:21" ht="40.5" customHeight="1">
      <c r="A18" s="37" t="s">
        <v>34</v>
      </c>
      <c r="B18" s="32">
        <v>55</v>
      </c>
      <c r="C18" s="38">
        <f>B18/B13</f>
        <v>0.30726256983240224</v>
      </c>
      <c r="D18" s="97">
        <v>3.78</v>
      </c>
      <c r="E18" s="28">
        <v>53</v>
      </c>
      <c r="F18" s="29">
        <v>3.04</v>
      </c>
      <c r="G18" s="30">
        <v>0.89</v>
      </c>
      <c r="H18" s="28">
        <v>54</v>
      </c>
      <c r="I18" s="29">
        <v>3.19</v>
      </c>
      <c r="J18" s="30">
        <v>0.87</v>
      </c>
      <c r="K18" s="28">
        <v>54</v>
      </c>
      <c r="L18" s="29">
        <v>3.04</v>
      </c>
      <c r="M18" s="30">
        <v>0.85</v>
      </c>
      <c r="N18" s="28">
        <v>48</v>
      </c>
      <c r="O18" s="29">
        <v>2.48</v>
      </c>
      <c r="P18" s="30">
        <v>0.54</v>
      </c>
      <c r="Q18" s="28">
        <v>38</v>
      </c>
      <c r="R18" s="29">
        <v>2.74</v>
      </c>
      <c r="S18" s="30">
        <v>0.63</v>
      </c>
      <c r="T18" s="28">
        <v>51</v>
      </c>
      <c r="U18" s="30">
        <v>0.51</v>
      </c>
    </row>
  </sheetData>
  <mergeCells count="15">
    <mergeCell ref="N4:P4"/>
    <mergeCell ref="N5:P5"/>
    <mergeCell ref="A1:U1"/>
    <mergeCell ref="Q4:S4"/>
    <mergeCell ref="Q5:S5"/>
    <mergeCell ref="T4:U4"/>
    <mergeCell ref="T5:U5"/>
    <mergeCell ref="E5:G5"/>
    <mergeCell ref="H4:J4"/>
    <mergeCell ref="H5:J5"/>
    <mergeCell ref="K4:M4"/>
    <mergeCell ref="K5:M5"/>
    <mergeCell ref="B4:C4"/>
    <mergeCell ref="B5:C5"/>
    <mergeCell ref="E4:G4"/>
  </mergeCells>
  <printOptions/>
  <pageMargins left="0.5" right="0.5" top="0.4" bottom="0.5" header="0.5" footer="0.3"/>
  <pageSetup horizontalDpi="600" verticalDpi="600" orientation="landscape" scale="70" r:id="rId1"/>
  <headerFooter alignWithMargins="0">
    <oddFooter>&amp;L&amp;"Arial,Italic"&amp;9Prepared by: Office of Institutional Research (ch, yl, pn)&amp;C&amp;"Arial,Italic"&amp;9Table 4, Page &amp;P of  &amp;N&amp;R&amp;"Arial,Italic"&amp;9 05/15/2009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22"/>
  <sheetViews>
    <sheetView zoomScale="50" zoomScaleNormal="50" workbookViewId="0" topLeftCell="A1">
      <selection activeCell="L31" sqref="L31"/>
    </sheetView>
  </sheetViews>
  <sheetFormatPr defaultColWidth="9.140625" defaultRowHeight="12.75"/>
  <cols>
    <col min="1" max="1" width="19.7109375" style="0" customWidth="1"/>
    <col min="2" max="2" width="8.28125" style="0" customWidth="1"/>
    <col min="3" max="3" width="7.57421875" style="0" customWidth="1"/>
    <col min="4" max="4" width="8.28125" style="0" customWidth="1"/>
    <col min="5" max="5" width="7.00390625" style="0" customWidth="1"/>
    <col min="6" max="6" width="7.57421875" style="0" customWidth="1"/>
    <col min="7" max="7" width="7.421875" style="0" customWidth="1"/>
    <col min="8" max="9" width="6.7109375" style="0" customWidth="1"/>
    <col min="10" max="10" width="6.8515625" style="0" customWidth="1"/>
    <col min="11" max="11" width="7.140625" style="0" customWidth="1"/>
    <col min="12" max="12" width="7.57421875" style="0" customWidth="1"/>
    <col min="13" max="13" width="7.28125" style="0" customWidth="1"/>
    <col min="14" max="14" width="6.7109375" style="0" customWidth="1"/>
    <col min="15" max="15" width="7.00390625" style="0" customWidth="1"/>
    <col min="16" max="16" width="6.7109375" style="0" customWidth="1"/>
    <col min="17" max="17" width="7.00390625" style="0" customWidth="1"/>
    <col min="18" max="18" width="8.140625" style="0" customWidth="1"/>
    <col min="19" max="19" width="6.421875" style="0" customWidth="1"/>
    <col min="20" max="20" width="13.00390625" style="0" customWidth="1"/>
    <col min="21" max="21" width="12.140625" style="0" customWidth="1"/>
  </cols>
  <sheetData>
    <row r="1" spans="1:21" ht="21" customHeight="1">
      <c r="A1" s="153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</row>
    <row r="2" spans="1:21" ht="22.5" customHeight="1">
      <c r="A2" s="3" t="s">
        <v>143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3" customHeight="1">
      <c r="A3" s="1"/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21.5" customHeight="1">
      <c r="A4" s="6" t="s">
        <v>15</v>
      </c>
      <c r="B4" s="169" t="s">
        <v>26</v>
      </c>
      <c r="C4" s="170"/>
      <c r="D4" s="100" t="s">
        <v>91</v>
      </c>
      <c r="E4" s="154" t="s">
        <v>8</v>
      </c>
      <c r="F4" s="155"/>
      <c r="G4" s="156"/>
      <c r="H4" s="154" t="s">
        <v>7</v>
      </c>
      <c r="I4" s="155"/>
      <c r="J4" s="156"/>
      <c r="K4" s="154" t="s">
        <v>6</v>
      </c>
      <c r="L4" s="155"/>
      <c r="M4" s="156"/>
      <c r="N4" s="154" t="s">
        <v>10</v>
      </c>
      <c r="O4" s="155"/>
      <c r="P4" s="156"/>
      <c r="Q4" s="154" t="s">
        <v>14</v>
      </c>
      <c r="R4" s="155"/>
      <c r="S4" s="156"/>
      <c r="T4" s="154" t="s">
        <v>11</v>
      </c>
      <c r="U4" s="156"/>
    </row>
    <row r="5" spans="1:21" ht="120.75" customHeight="1">
      <c r="A5" s="6" t="s">
        <v>16</v>
      </c>
      <c r="B5" s="171"/>
      <c r="C5" s="172"/>
      <c r="D5" s="101" t="s">
        <v>90</v>
      </c>
      <c r="E5" s="166" t="s">
        <v>96</v>
      </c>
      <c r="F5" s="167"/>
      <c r="G5" s="168"/>
      <c r="H5" s="157" t="s">
        <v>5</v>
      </c>
      <c r="I5" s="158"/>
      <c r="J5" s="159"/>
      <c r="K5" s="166" t="s">
        <v>93</v>
      </c>
      <c r="L5" s="167"/>
      <c r="M5" s="168"/>
      <c r="N5" s="157" t="s">
        <v>5</v>
      </c>
      <c r="O5" s="158"/>
      <c r="P5" s="159"/>
      <c r="Q5" s="157" t="s">
        <v>2</v>
      </c>
      <c r="R5" s="158"/>
      <c r="S5" s="159"/>
      <c r="T5" s="157" t="s">
        <v>76</v>
      </c>
      <c r="U5" s="159"/>
    </row>
    <row r="6" spans="1:21" ht="36.75" customHeight="1">
      <c r="A6" s="4"/>
      <c r="B6" s="22" t="s">
        <v>1</v>
      </c>
      <c r="C6" s="24" t="s">
        <v>27</v>
      </c>
      <c r="D6" s="102" t="s">
        <v>4</v>
      </c>
      <c r="E6" s="6" t="s">
        <v>1</v>
      </c>
      <c r="F6" s="6" t="s">
        <v>4</v>
      </c>
      <c r="G6" s="7" t="s">
        <v>3</v>
      </c>
      <c r="H6" s="6" t="s">
        <v>1</v>
      </c>
      <c r="I6" s="6" t="s">
        <v>4</v>
      </c>
      <c r="J6" s="7" t="s">
        <v>3</v>
      </c>
      <c r="K6" s="6" t="s">
        <v>1</v>
      </c>
      <c r="L6" s="6" t="s">
        <v>4</v>
      </c>
      <c r="M6" s="7" t="s">
        <v>3</v>
      </c>
      <c r="N6" s="6" t="s">
        <v>1</v>
      </c>
      <c r="O6" s="6" t="s">
        <v>4</v>
      </c>
      <c r="P6" s="7" t="s">
        <v>3</v>
      </c>
      <c r="Q6" s="6" t="s">
        <v>1</v>
      </c>
      <c r="R6" s="6" t="s">
        <v>4</v>
      </c>
      <c r="S6" s="7" t="s">
        <v>3</v>
      </c>
      <c r="T6" s="6" t="s">
        <v>1</v>
      </c>
      <c r="U6" s="7" t="s">
        <v>3</v>
      </c>
    </row>
    <row r="7" spans="1:21" ht="41.25" customHeight="1">
      <c r="A7" s="25" t="s">
        <v>12</v>
      </c>
      <c r="B7" s="32">
        <v>457</v>
      </c>
      <c r="C7" s="31"/>
      <c r="D7" s="103">
        <v>3.34</v>
      </c>
      <c r="E7" s="28">
        <v>379</v>
      </c>
      <c r="F7" s="29">
        <v>3.14</v>
      </c>
      <c r="G7" s="30">
        <v>0.9</v>
      </c>
      <c r="H7" s="28">
        <v>384</v>
      </c>
      <c r="I7" s="29">
        <v>3.04</v>
      </c>
      <c r="J7" s="30">
        <v>0.81</v>
      </c>
      <c r="K7" s="28">
        <v>380</v>
      </c>
      <c r="L7" s="29">
        <v>2.77</v>
      </c>
      <c r="M7" s="30">
        <v>0.68</v>
      </c>
      <c r="N7" s="28">
        <v>242</v>
      </c>
      <c r="O7" s="29">
        <v>2.35</v>
      </c>
      <c r="P7" s="30">
        <v>0.44</v>
      </c>
      <c r="Q7" s="28">
        <v>158</v>
      </c>
      <c r="R7" s="29">
        <v>2.68</v>
      </c>
      <c r="S7" s="30">
        <v>0.64</v>
      </c>
      <c r="T7" s="63">
        <v>372</v>
      </c>
      <c r="U7" s="64">
        <v>0.74</v>
      </c>
    </row>
    <row r="8" spans="1:21" ht="30" customHeight="1">
      <c r="A8" s="33" t="s">
        <v>132</v>
      </c>
      <c r="B8" s="34"/>
      <c r="C8" s="34"/>
      <c r="D8" s="34"/>
      <c r="E8" s="35"/>
      <c r="F8" s="36"/>
      <c r="G8" s="48"/>
      <c r="H8" s="35"/>
      <c r="I8" s="36"/>
      <c r="J8" s="48"/>
      <c r="K8" s="35"/>
      <c r="L8" s="36"/>
      <c r="M8" s="48"/>
      <c r="N8" s="35"/>
      <c r="O8" s="36"/>
      <c r="P8" s="48"/>
      <c r="Q8" s="35"/>
      <c r="R8" s="36"/>
      <c r="S8" s="48"/>
      <c r="T8" s="35"/>
      <c r="U8" s="49"/>
    </row>
    <row r="9" spans="1:21" ht="30" customHeight="1">
      <c r="A9" s="39" t="s">
        <v>36</v>
      </c>
      <c r="B9" s="32">
        <v>260</v>
      </c>
      <c r="C9" s="38">
        <f>B9/398</f>
        <v>0.6532663316582915</v>
      </c>
      <c r="D9" s="104">
        <v>3.38</v>
      </c>
      <c r="E9" s="28">
        <v>213</v>
      </c>
      <c r="F9" s="29">
        <v>3.13</v>
      </c>
      <c r="G9" s="30">
        <v>0.92</v>
      </c>
      <c r="H9" s="28">
        <v>217</v>
      </c>
      <c r="I9" s="29">
        <v>3</v>
      </c>
      <c r="J9" s="30">
        <v>0.79</v>
      </c>
      <c r="K9" s="28">
        <v>216</v>
      </c>
      <c r="L9" s="29">
        <v>2.75</v>
      </c>
      <c r="M9" s="30">
        <v>0.7</v>
      </c>
      <c r="N9" s="28">
        <v>139</v>
      </c>
      <c r="O9" s="29">
        <v>2.37</v>
      </c>
      <c r="P9" s="30">
        <v>0.46</v>
      </c>
      <c r="Q9" s="28">
        <v>97</v>
      </c>
      <c r="R9" s="29">
        <v>2.84</v>
      </c>
      <c r="S9" s="30">
        <v>0.72</v>
      </c>
      <c r="T9" s="28">
        <v>210</v>
      </c>
      <c r="U9" s="30">
        <v>0.76</v>
      </c>
    </row>
    <row r="10" spans="1:21" ht="30" customHeight="1">
      <c r="A10" s="39" t="s">
        <v>37</v>
      </c>
      <c r="B10" s="32">
        <v>125</v>
      </c>
      <c r="C10" s="38">
        <f>B10/398</f>
        <v>0.314070351758794</v>
      </c>
      <c r="D10" s="104">
        <v>3.32</v>
      </c>
      <c r="E10" s="28">
        <v>105</v>
      </c>
      <c r="F10" s="29">
        <v>3.15</v>
      </c>
      <c r="G10" s="30">
        <v>0.91</v>
      </c>
      <c r="H10" s="28">
        <v>105</v>
      </c>
      <c r="I10" s="29">
        <v>3.11</v>
      </c>
      <c r="J10" s="30">
        <v>0.86</v>
      </c>
      <c r="K10" s="28">
        <v>103</v>
      </c>
      <c r="L10" s="29">
        <v>2.87</v>
      </c>
      <c r="M10" s="30">
        <v>0.7</v>
      </c>
      <c r="N10" s="28">
        <v>76</v>
      </c>
      <c r="O10" s="29">
        <v>2.38</v>
      </c>
      <c r="P10" s="30">
        <v>0.49</v>
      </c>
      <c r="Q10" s="28">
        <v>45</v>
      </c>
      <c r="R10" s="29">
        <v>2.53</v>
      </c>
      <c r="S10" s="30">
        <v>0.56</v>
      </c>
      <c r="T10" s="28">
        <v>104</v>
      </c>
      <c r="U10" s="30">
        <v>0.75</v>
      </c>
    </row>
    <row r="11" spans="1:21" ht="30" customHeight="1">
      <c r="A11" s="39" t="s">
        <v>44</v>
      </c>
      <c r="B11" s="32">
        <v>13</v>
      </c>
      <c r="C11" s="38">
        <f>B11/398</f>
        <v>0.032663316582914576</v>
      </c>
      <c r="D11" s="104">
        <v>3.61</v>
      </c>
      <c r="E11" s="28">
        <v>11</v>
      </c>
      <c r="F11" s="29">
        <v>3.18</v>
      </c>
      <c r="G11" s="30">
        <v>0.73</v>
      </c>
      <c r="H11" s="28">
        <v>11</v>
      </c>
      <c r="I11" s="29">
        <v>3.09</v>
      </c>
      <c r="J11" s="30">
        <v>0.91</v>
      </c>
      <c r="K11" s="28">
        <v>11</v>
      </c>
      <c r="L11" s="29">
        <v>2.82</v>
      </c>
      <c r="M11" s="30">
        <v>0.73</v>
      </c>
      <c r="N11" s="28">
        <v>8</v>
      </c>
      <c r="O11" s="29">
        <v>2.25</v>
      </c>
      <c r="P11" s="30">
        <v>0.25</v>
      </c>
      <c r="Q11" s="28">
        <v>6</v>
      </c>
      <c r="R11" s="29">
        <v>2.17</v>
      </c>
      <c r="S11" s="30">
        <v>0.5</v>
      </c>
      <c r="T11" s="28">
        <v>11</v>
      </c>
      <c r="U11" s="30">
        <v>0.64</v>
      </c>
    </row>
    <row r="12" spans="1:21" ht="30" customHeight="1">
      <c r="A12" s="33" t="s">
        <v>133</v>
      </c>
      <c r="B12" s="34"/>
      <c r="C12" s="34"/>
      <c r="D12" s="34"/>
      <c r="E12" s="35"/>
      <c r="F12" s="36"/>
      <c r="G12" s="48"/>
      <c r="H12" s="35"/>
      <c r="I12" s="36"/>
      <c r="J12" s="48"/>
      <c r="K12" s="35"/>
      <c r="L12" s="36"/>
      <c r="M12" s="48"/>
      <c r="N12" s="35"/>
      <c r="O12" s="36"/>
      <c r="P12" s="48"/>
      <c r="Q12" s="35"/>
      <c r="R12" s="36"/>
      <c r="S12" s="48"/>
      <c r="T12" s="35"/>
      <c r="U12" s="49"/>
    </row>
    <row r="13" spans="1:21" ht="30" customHeight="1">
      <c r="A13" s="39" t="s">
        <v>38</v>
      </c>
      <c r="B13" s="32">
        <v>251</v>
      </c>
      <c r="C13" s="38">
        <f>B13/357</f>
        <v>0.7030812324929971</v>
      </c>
      <c r="D13" s="104">
        <v>3.4</v>
      </c>
      <c r="E13" s="28">
        <v>205</v>
      </c>
      <c r="F13" s="29">
        <v>3.12</v>
      </c>
      <c r="G13" s="30">
        <v>0.9</v>
      </c>
      <c r="H13" s="28">
        <v>207</v>
      </c>
      <c r="I13" s="29">
        <v>3.01</v>
      </c>
      <c r="J13" s="30">
        <v>0.79</v>
      </c>
      <c r="K13" s="28">
        <v>206</v>
      </c>
      <c r="L13" s="29">
        <v>2.77</v>
      </c>
      <c r="M13" s="30">
        <v>0.68</v>
      </c>
      <c r="N13" s="28">
        <v>139</v>
      </c>
      <c r="O13" s="29">
        <v>2.42</v>
      </c>
      <c r="P13" s="30">
        <v>0.5</v>
      </c>
      <c r="Q13" s="28">
        <v>88</v>
      </c>
      <c r="R13" s="29">
        <v>2.7</v>
      </c>
      <c r="S13" s="30">
        <v>0.63</v>
      </c>
      <c r="T13" s="28">
        <v>203</v>
      </c>
      <c r="U13" s="30">
        <v>0.75</v>
      </c>
    </row>
    <row r="14" spans="1:21" ht="30" customHeight="1">
      <c r="A14" s="39" t="s">
        <v>39</v>
      </c>
      <c r="B14" s="32">
        <v>106</v>
      </c>
      <c r="C14" s="38">
        <f>B14/357</f>
        <v>0.2969187675070028</v>
      </c>
      <c r="D14" s="104">
        <v>3.42</v>
      </c>
      <c r="E14" s="28">
        <v>91</v>
      </c>
      <c r="F14" s="29">
        <v>3.21</v>
      </c>
      <c r="G14" s="30">
        <v>0.93</v>
      </c>
      <c r="H14" s="28">
        <v>92</v>
      </c>
      <c r="I14" s="29">
        <v>3.1</v>
      </c>
      <c r="J14" s="30">
        <v>0.85</v>
      </c>
      <c r="K14" s="28">
        <v>91</v>
      </c>
      <c r="L14" s="29">
        <v>2.84</v>
      </c>
      <c r="M14" s="30">
        <v>0.75</v>
      </c>
      <c r="N14" s="28">
        <v>67</v>
      </c>
      <c r="O14" s="29">
        <v>2.22</v>
      </c>
      <c r="P14" s="30">
        <v>0.37</v>
      </c>
      <c r="Q14" s="28">
        <v>47</v>
      </c>
      <c r="R14" s="29">
        <v>2.72</v>
      </c>
      <c r="S14" s="30">
        <v>0.7</v>
      </c>
      <c r="T14" s="28">
        <v>90</v>
      </c>
      <c r="U14" s="30">
        <v>0.72</v>
      </c>
    </row>
    <row r="15" spans="1:21" ht="30" customHeight="1">
      <c r="A15" s="33" t="s">
        <v>134</v>
      </c>
      <c r="B15" s="34"/>
      <c r="C15" s="34"/>
      <c r="D15" s="105"/>
      <c r="E15" s="35"/>
      <c r="F15" s="36"/>
      <c r="G15" s="48"/>
      <c r="H15" s="35"/>
      <c r="I15" s="36"/>
      <c r="J15" s="48"/>
      <c r="K15" s="35"/>
      <c r="L15" s="36"/>
      <c r="M15" s="48"/>
      <c r="N15" s="35"/>
      <c r="O15" s="36"/>
      <c r="P15" s="48"/>
      <c r="Q15" s="35"/>
      <c r="R15" s="36"/>
      <c r="S15" s="48"/>
      <c r="T15" s="35"/>
      <c r="U15" s="49"/>
    </row>
    <row r="16" spans="1:21" ht="30" customHeight="1">
      <c r="A16" s="39" t="s">
        <v>40</v>
      </c>
      <c r="B16" s="32">
        <v>220</v>
      </c>
      <c r="C16" s="38">
        <f>B16/385</f>
        <v>0.5714285714285714</v>
      </c>
      <c r="D16" s="104">
        <v>3.42</v>
      </c>
      <c r="E16" s="28">
        <v>185</v>
      </c>
      <c r="F16" s="29">
        <v>3.19</v>
      </c>
      <c r="G16" s="30">
        <v>0.92</v>
      </c>
      <c r="H16" s="28">
        <v>186</v>
      </c>
      <c r="I16" s="29">
        <v>3.09</v>
      </c>
      <c r="J16" s="30">
        <v>0.84</v>
      </c>
      <c r="K16" s="28">
        <v>184</v>
      </c>
      <c r="L16" s="29">
        <v>2.88</v>
      </c>
      <c r="M16" s="30">
        <v>0.73</v>
      </c>
      <c r="N16" s="28">
        <v>126</v>
      </c>
      <c r="O16" s="29">
        <v>2.37</v>
      </c>
      <c r="P16" s="30">
        <v>0.48</v>
      </c>
      <c r="Q16" s="28">
        <v>80</v>
      </c>
      <c r="R16" s="29">
        <v>2.7</v>
      </c>
      <c r="S16" s="30">
        <v>0.66</v>
      </c>
      <c r="T16" s="28">
        <v>183</v>
      </c>
      <c r="U16" s="30">
        <v>0.76</v>
      </c>
    </row>
    <row r="17" spans="1:21" ht="30" customHeight="1">
      <c r="A17" s="39" t="s">
        <v>41</v>
      </c>
      <c r="B17" s="32">
        <v>165</v>
      </c>
      <c r="C17" s="38">
        <f>B17/385</f>
        <v>0.42857142857142855</v>
      </c>
      <c r="D17" s="104">
        <v>3.42</v>
      </c>
      <c r="E17" s="28">
        <v>133</v>
      </c>
      <c r="F17" s="29">
        <v>3.07</v>
      </c>
      <c r="G17" s="30">
        <v>0.91</v>
      </c>
      <c r="H17" s="28">
        <v>136</v>
      </c>
      <c r="I17" s="29">
        <v>2.97</v>
      </c>
      <c r="J17" s="30">
        <v>0.77</v>
      </c>
      <c r="K17" s="28">
        <v>135</v>
      </c>
      <c r="L17" s="29">
        <v>2.67</v>
      </c>
      <c r="M17" s="30">
        <v>0.66</v>
      </c>
      <c r="N17" s="28">
        <v>89</v>
      </c>
      <c r="O17" s="29">
        <v>2.38</v>
      </c>
      <c r="P17" s="30">
        <v>0.45</v>
      </c>
      <c r="Q17" s="28">
        <v>62</v>
      </c>
      <c r="R17" s="29">
        <v>2.79</v>
      </c>
      <c r="S17" s="30">
        <v>0.68</v>
      </c>
      <c r="T17" s="28">
        <v>131</v>
      </c>
      <c r="U17" s="30">
        <v>0.75</v>
      </c>
    </row>
    <row r="18" spans="1:21" ht="30" customHeight="1">
      <c r="A18" s="33" t="s">
        <v>135</v>
      </c>
      <c r="B18" s="34"/>
      <c r="C18" s="34"/>
      <c r="D18" s="105"/>
      <c r="E18" s="35"/>
      <c r="F18" s="36"/>
      <c r="G18" s="48"/>
      <c r="H18" s="35"/>
      <c r="I18" s="36"/>
      <c r="J18" s="48"/>
      <c r="K18" s="35"/>
      <c r="L18" s="36"/>
      <c r="M18" s="48"/>
      <c r="N18" s="35"/>
      <c r="O18" s="36"/>
      <c r="P18" s="48"/>
      <c r="Q18" s="35"/>
      <c r="R18" s="36"/>
      <c r="S18" s="48"/>
      <c r="T18" s="35"/>
      <c r="U18" s="49"/>
    </row>
    <row r="19" spans="1:21" ht="30" customHeight="1">
      <c r="A19" s="39" t="s">
        <v>88</v>
      </c>
      <c r="B19" s="32">
        <v>76</v>
      </c>
      <c r="C19" s="38">
        <f>B19/397</f>
        <v>0.19143576826196473</v>
      </c>
      <c r="D19" s="104">
        <v>2.71</v>
      </c>
      <c r="E19" s="28">
        <v>62</v>
      </c>
      <c r="F19" s="29">
        <v>3.08</v>
      </c>
      <c r="G19" s="30">
        <v>0.89</v>
      </c>
      <c r="H19" s="28">
        <v>63</v>
      </c>
      <c r="I19" s="29">
        <v>2.95</v>
      </c>
      <c r="J19" s="30">
        <v>0.79</v>
      </c>
      <c r="K19" s="28">
        <v>63</v>
      </c>
      <c r="L19" s="29">
        <v>2.68</v>
      </c>
      <c r="M19" s="30">
        <v>0.6</v>
      </c>
      <c r="N19" s="28">
        <v>38</v>
      </c>
      <c r="O19" s="29">
        <v>2.39</v>
      </c>
      <c r="P19" s="30">
        <v>0.47</v>
      </c>
      <c r="Q19" s="28">
        <v>22</v>
      </c>
      <c r="R19" s="29">
        <v>2.64</v>
      </c>
      <c r="S19" s="30">
        <v>0.59</v>
      </c>
      <c r="T19" s="28">
        <v>62</v>
      </c>
      <c r="U19" s="30">
        <v>0.73</v>
      </c>
    </row>
    <row r="20" spans="1:21" ht="30" customHeight="1">
      <c r="A20" s="39" t="s">
        <v>42</v>
      </c>
      <c r="B20" s="32">
        <v>139</v>
      </c>
      <c r="C20" s="38">
        <f>B20/397</f>
        <v>0.3501259445843829</v>
      </c>
      <c r="D20" s="104">
        <v>3.27</v>
      </c>
      <c r="E20" s="28">
        <v>118</v>
      </c>
      <c r="F20" s="29">
        <v>3.1</v>
      </c>
      <c r="G20" s="30">
        <v>0.93</v>
      </c>
      <c r="H20" s="28">
        <v>120</v>
      </c>
      <c r="I20" s="29">
        <v>2.99</v>
      </c>
      <c r="J20" s="30">
        <v>0.83</v>
      </c>
      <c r="K20" s="28">
        <v>118</v>
      </c>
      <c r="L20" s="29">
        <v>2.71</v>
      </c>
      <c r="M20" s="30">
        <v>0.67</v>
      </c>
      <c r="N20" s="28">
        <v>82</v>
      </c>
      <c r="O20" s="29">
        <v>2.39</v>
      </c>
      <c r="P20" s="30">
        <v>0.48</v>
      </c>
      <c r="Q20" s="28">
        <v>57</v>
      </c>
      <c r="R20" s="29">
        <v>2.84</v>
      </c>
      <c r="S20" s="30">
        <v>0.74</v>
      </c>
      <c r="T20" s="28">
        <v>117</v>
      </c>
      <c r="U20" s="30">
        <v>0.75</v>
      </c>
    </row>
    <row r="21" spans="1:21" ht="30" customHeight="1">
      <c r="A21" s="39" t="s">
        <v>43</v>
      </c>
      <c r="B21" s="32">
        <v>182</v>
      </c>
      <c r="C21" s="38">
        <f>B21/397</f>
        <v>0.45843828715365237</v>
      </c>
      <c r="D21" s="104">
        <v>3.74</v>
      </c>
      <c r="E21" s="28">
        <v>148</v>
      </c>
      <c r="F21" s="29">
        <v>3.19</v>
      </c>
      <c r="G21" s="30">
        <v>0.91</v>
      </c>
      <c r="H21" s="28">
        <v>149</v>
      </c>
      <c r="I21" s="29">
        <v>3.12</v>
      </c>
      <c r="J21" s="30">
        <v>0.81</v>
      </c>
      <c r="K21" s="28">
        <v>149</v>
      </c>
      <c r="L21" s="29">
        <v>2.9</v>
      </c>
      <c r="M21" s="30">
        <v>0.77</v>
      </c>
      <c r="N21" s="28">
        <v>102</v>
      </c>
      <c r="O21" s="29">
        <v>2.34</v>
      </c>
      <c r="P21" s="30">
        <v>0.45</v>
      </c>
      <c r="Q21" s="28">
        <v>69</v>
      </c>
      <c r="R21" s="29">
        <v>2.64</v>
      </c>
      <c r="S21" s="30">
        <v>0.62</v>
      </c>
      <c r="T21" s="28">
        <v>145</v>
      </c>
      <c r="U21" s="30">
        <v>0.76</v>
      </c>
    </row>
    <row r="22" ht="12.75">
      <c r="B22" s="55"/>
    </row>
  </sheetData>
  <mergeCells count="15">
    <mergeCell ref="N4:P4"/>
    <mergeCell ref="N5:P5"/>
    <mergeCell ref="A1:U1"/>
    <mergeCell ref="Q4:S4"/>
    <mergeCell ref="Q5:S5"/>
    <mergeCell ref="T4:U4"/>
    <mergeCell ref="T5:U5"/>
    <mergeCell ref="E5:G5"/>
    <mergeCell ref="H4:J4"/>
    <mergeCell ref="H5:J5"/>
    <mergeCell ref="K4:M4"/>
    <mergeCell ref="K5:M5"/>
    <mergeCell ref="B4:C4"/>
    <mergeCell ref="B5:C5"/>
    <mergeCell ref="E4:G4"/>
  </mergeCells>
  <printOptions/>
  <pageMargins left="0.5" right="0.5" top="0.5" bottom="0.5" header="0.5" footer="0.3"/>
  <pageSetup horizontalDpi="600" verticalDpi="600" orientation="landscape" scale="70" r:id="rId1"/>
  <headerFooter alignWithMargins="0">
    <oddFooter>&amp;L&amp;"Arial,Italic"&amp;9Prepared by: Office of Institutional Research (ch, yl, pn)&amp;C&amp;"Arial,Italic"&amp;9Table 5, Page &amp;P of &amp;N&amp;R&amp;"Arial,Italic"&amp;9 05/15/2009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25"/>
  <sheetViews>
    <sheetView view="pageBreakPreview" zoomScale="60" zoomScaleNormal="50" workbookViewId="0" topLeftCell="A7">
      <selection activeCell="A29" sqref="A29"/>
    </sheetView>
  </sheetViews>
  <sheetFormatPr defaultColWidth="9.140625" defaultRowHeight="12.75"/>
  <cols>
    <col min="1" max="1" width="13.140625" style="0" customWidth="1"/>
    <col min="2" max="2" width="8.28125" style="0" customWidth="1"/>
    <col min="3" max="3" width="7.57421875" style="0" customWidth="1"/>
    <col min="4" max="4" width="8.00390625" style="0" customWidth="1"/>
    <col min="5" max="5" width="7.00390625" style="0" customWidth="1"/>
    <col min="6" max="6" width="8.421875" style="0" customWidth="1"/>
    <col min="7" max="7" width="8.28125" style="0" customWidth="1"/>
    <col min="8" max="8" width="6.28125" style="0" customWidth="1"/>
    <col min="9" max="9" width="7.7109375" style="0" customWidth="1"/>
    <col min="10" max="10" width="6.28125" style="0" customWidth="1"/>
    <col min="11" max="12" width="8.28125" style="0" customWidth="1"/>
    <col min="13" max="13" width="9.00390625" style="0" customWidth="1"/>
    <col min="14" max="14" width="6.00390625" style="0" customWidth="1"/>
    <col min="15" max="16" width="7.00390625" style="0" customWidth="1"/>
    <col min="17" max="17" width="8.28125" style="0" customWidth="1"/>
    <col min="18" max="18" width="9.8515625" style="0" customWidth="1"/>
    <col min="19" max="19" width="7.7109375" style="0" customWidth="1"/>
    <col min="20" max="21" width="12.28125" style="0" customWidth="1"/>
  </cols>
  <sheetData>
    <row r="1" spans="1:21" ht="17.25" customHeight="1">
      <c r="A1" s="153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</row>
    <row r="2" spans="1:21" ht="14.25" customHeight="1">
      <c r="A2" s="3" t="s">
        <v>144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.5" customHeight="1" hidden="1">
      <c r="A3" s="1"/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92.25" customHeight="1">
      <c r="A4" s="106" t="s">
        <v>15</v>
      </c>
      <c r="B4" s="169" t="s">
        <v>26</v>
      </c>
      <c r="C4" s="170"/>
      <c r="D4" s="100" t="s">
        <v>91</v>
      </c>
      <c r="E4" s="154" t="s">
        <v>8</v>
      </c>
      <c r="F4" s="155"/>
      <c r="G4" s="156"/>
      <c r="H4" s="154" t="s">
        <v>7</v>
      </c>
      <c r="I4" s="155"/>
      <c r="J4" s="156"/>
      <c r="K4" s="154" t="s">
        <v>6</v>
      </c>
      <c r="L4" s="155"/>
      <c r="M4" s="156"/>
      <c r="N4" s="154" t="s">
        <v>10</v>
      </c>
      <c r="O4" s="155"/>
      <c r="P4" s="156"/>
      <c r="Q4" s="154" t="s">
        <v>14</v>
      </c>
      <c r="R4" s="155"/>
      <c r="S4" s="156"/>
      <c r="T4" s="173" t="s">
        <v>11</v>
      </c>
      <c r="U4" s="161"/>
    </row>
    <row r="5" spans="1:21" ht="107.25" customHeight="1">
      <c r="A5" s="106" t="s">
        <v>16</v>
      </c>
      <c r="B5" s="171"/>
      <c r="C5" s="172"/>
      <c r="D5" s="101" t="s">
        <v>90</v>
      </c>
      <c r="E5" s="166" t="s">
        <v>2</v>
      </c>
      <c r="F5" s="167"/>
      <c r="G5" s="168"/>
      <c r="H5" s="157" t="s">
        <v>5</v>
      </c>
      <c r="I5" s="158"/>
      <c r="J5" s="159"/>
      <c r="K5" s="166" t="s">
        <v>9</v>
      </c>
      <c r="L5" s="167"/>
      <c r="M5" s="168"/>
      <c r="N5" s="157" t="s">
        <v>5</v>
      </c>
      <c r="O5" s="158"/>
      <c r="P5" s="159"/>
      <c r="Q5" s="157" t="s">
        <v>2</v>
      </c>
      <c r="R5" s="158"/>
      <c r="S5" s="159"/>
      <c r="T5" s="174" t="s">
        <v>76</v>
      </c>
      <c r="U5" s="159"/>
    </row>
    <row r="6" spans="1:21" ht="26.25" customHeight="1">
      <c r="A6" s="4"/>
      <c r="B6" s="22" t="s">
        <v>1</v>
      </c>
      <c r="C6" s="24" t="s">
        <v>27</v>
      </c>
      <c r="D6" s="102" t="s">
        <v>4</v>
      </c>
      <c r="E6" s="6" t="s">
        <v>1</v>
      </c>
      <c r="F6" s="6" t="s">
        <v>4</v>
      </c>
      <c r="G6" s="7" t="s">
        <v>3</v>
      </c>
      <c r="H6" s="6" t="s">
        <v>1</v>
      </c>
      <c r="I6" s="6" t="s">
        <v>4</v>
      </c>
      <c r="J6" s="7" t="s">
        <v>3</v>
      </c>
      <c r="K6" s="6" t="s">
        <v>1</v>
      </c>
      <c r="L6" s="6" t="s">
        <v>4</v>
      </c>
      <c r="M6" s="7" t="s">
        <v>3</v>
      </c>
      <c r="N6" s="6" t="s">
        <v>1</v>
      </c>
      <c r="O6" s="6" t="s">
        <v>4</v>
      </c>
      <c r="P6" s="7" t="s">
        <v>3</v>
      </c>
      <c r="Q6" s="6" t="s">
        <v>1</v>
      </c>
      <c r="R6" s="6" t="s">
        <v>4</v>
      </c>
      <c r="S6" s="7" t="s">
        <v>3</v>
      </c>
      <c r="T6" s="6" t="s">
        <v>1</v>
      </c>
      <c r="U6" s="7" t="s">
        <v>3</v>
      </c>
    </row>
    <row r="7" spans="1:21" ht="27.75" customHeight="1">
      <c r="A7" s="33" t="s">
        <v>136</v>
      </c>
      <c r="B7" s="34"/>
      <c r="C7" s="34"/>
      <c r="D7" s="34"/>
      <c r="E7" s="35"/>
      <c r="F7" s="36"/>
      <c r="G7" s="48"/>
      <c r="H7" s="35"/>
      <c r="I7" s="36"/>
      <c r="J7" s="48"/>
      <c r="K7" s="35"/>
      <c r="L7" s="36"/>
      <c r="M7" s="48"/>
      <c r="N7" s="35"/>
      <c r="O7" s="36"/>
      <c r="P7" s="48"/>
      <c r="Q7" s="35"/>
      <c r="R7" s="36"/>
      <c r="S7" s="48"/>
      <c r="T7" s="35"/>
      <c r="U7" s="49"/>
    </row>
    <row r="8" spans="1:21" ht="27.75" customHeight="1">
      <c r="A8" s="39" t="s">
        <v>45</v>
      </c>
      <c r="B8" s="32">
        <v>312</v>
      </c>
      <c r="C8" s="38">
        <f>B8/457</f>
        <v>0.6827133479212254</v>
      </c>
      <c r="D8" s="104">
        <v>0.34</v>
      </c>
      <c r="E8" s="28">
        <v>266</v>
      </c>
      <c r="F8" s="29">
        <v>3.18</v>
      </c>
      <c r="G8" s="30">
        <v>0.92</v>
      </c>
      <c r="H8" s="28">
        <v>269</v>
      </c>
      <c r="I8" s="29">
        <v>3.06</v>
      </c>
      <c r="J8" s="30">
        <v>0.83</v>
      </c>
      <c r="K8" s="28">
        <v>266</v>
      </c>
      <c r="L8" s="29">
        <v>2.77</v>
      </c>
      <c r="M8" s="30">
        <v>0.69</v>
      </c>
      <c r="N8" s="28">
        <v>166</v>
      </c>
      <c r="O8" s="29">
        <v>2.35</v>
      </c>
      <c r="P8" s="30">
        <v>0.43</v>
      </c>
      <c r="Q8" s="28">
        <v>119</v>
      </c>
      <c r="R8" s="29">
        <v>2.65</v>
      </c>
      <c r="S8" s="30">
        <v>0.63</v>
      </c>
      <c r="T8" s="28">
        <v>259</v>
      </c>
      <c r="U8" s="30">
        <v>0.77</v>
      </c>
    </row>
    <row r="9" spans="1:21" ht="27.75" customHeight="1">
      <c r="A9" s="39" t="s">
        <v>46</v>
      </c>
      <c r="B9" s="32">
        <v>145</v>
      </c>
      <c r="C9" s="38">
        <f>B9/457</f>
        <v>0.3172866520787746</v>
      </c>
      <c r="D9" s="104">
        <v>0.32</v>
      </c>
      <c r="E9" s="28">
        <v>113</v>
      </c>
      <c r="F9" s="29">
        <v>3.04</v>
      </c>
      <c r="G9" s="30">
        <v>0.85</v>
      </c>
      <c r="H9" s="28">
        <v>115</v>
      </c>
      <c r="I9" s="29">
        <v>3</v>
      </c>
      <c r="J9" s="30">
        <v>0.77</v>
      </c>
      <c r="K9" s="28">
        <v>114</v>
      </c>
      <c r="L9" s="29">
        <v>2.75</v>
      </c>
      <c r="M9" s="30">
        <v>0.68</v>
      </c>
      <c r="N9" s="28">
        <v>76</v>
      </c>
      <c r="O9" s="29">
        <v>2.34</v>
      </c>
      <c r="P9" s="30">
        <v>0.46</v>
      </c>
      <c r="Q9" s="28">
        <v>39</v>
      </c>
      <c r="R9" s="29">
        <v>2.79</v>
      </c>
      <c r="S9" s="30">
        <v>0.67</v>
      </c>
      <c r="T9" s="28">
        <v>113</v>
      </c>
      <c r="U9" s="30">
        <v>0.67</v>
      </c>
    </row>
    <row r="10" spans="1:21" ht="27.75" customHeight="1">
      <c r="A10" s="33" t="s">
        <v>137</v>
      </c>
      <c r="B10" s="34"/>
      <c r="C10" s="34"/>
      <c r="D10" s="105"/>
      <c r="E10" s="35"/>
      <c r="F10" s="36"/>
      <c r="G10" s="48"/>
      <c r="H10" s="35"/>
      <c r="I10" s="36"/>
      <c r="J10" s="48"/>
      <c r="K10" s="35"/>
      <c r="L10" s="36"/>
      <c r="M10" s="48"/>
      <c r="N10" s="35"/>
      <c r="O10" s="36"/>
      <c r="P10" s="48"/>
      <c r="Q10" s="35"/>
      <c r="R10" s="36"/>
      <c r="S10" s="48"/>
      <c r="T10" s="35"/>
      <c r="U10" s="49"/>
    </row>
    <row r="11" spans="1:21" ht="27.75" customHeight="1">
      <c r="A11" s="39" t="s">
        <v>45</v>
      </c>
      <c r="B11" s="32">
        <v>146</v>
      </c>
      <c r="C11" s="38">
        <f>B11/179</f>
        <v>0.8156424581005587</v>
      </c>
      <c r="D11" s="104">
        <v>3.73</v>
      </c>
      <c r="E11" s="28">
        <v>121</v>
      </c>
      <c r="F11" s="29">
        <v>3.18</v>
      </c>
      <c r="G11" s="30">
        <v>0.93</v>
      </c>
      <c r="H11" s="28">
        <v>123</v>
      </c>
      <c r="I11" s="29">
        <v>3.2</v>
      </c>
      <c r="J11" s="30">
        <v>0.88</v>
      </c>
      <c r="K11" s="28">
        <v>121</v>
      </c>
      <c r="L11" s="29">
        <v>3.09</v>
      </c>
      <c r="M11" s="30">
        <v>0.86</v>
      </c>
      <c r="N11" s="28">
        <v>88</v>
      </c>
      <c r="O11" s="29">
        <v>2.53</v>
      </c>
      <c r="P11" s="30">
        <v>0.57</v>
      </c>
      <c r="Q11" s="28">
        <v>62</v>
      </c>
      <c r="R11" s="29">
        <v>2.97</v>
      </c>
      <c r="S11" s="30">
        <v>0.77</v>
      </c>
      <c r="T11" s="28">
        <v>118</v>
      </c>
      <c r="U11" s="30">
        <v>0.61</v>
      </c>
    </row>
    <row r="12" spans="1:21" ht="27.75" customHeight="1">
      <c r="A12" s="39" t="s">
        <v>46</v>
      </c>
      <c r="B12" s="32">
        <v>33</v>
      </c>
      <c r="C12" s="38">
        <f>B12/179</f>
        <v>0.18435754189944134</v>
      </c>
      <c r="D12" s="104">
        <v>3.68</v>
      </c>
      <c r="E12" s="28">
        <v>28</v>
      </c>
      <c r="F12" s="29">
        <v>3.18</v>
      </c>
      <c r="G12" s="30">
        <v>0.86</v>
      </c>
      <c r="H12" s="28">
        <v>28</v>
      </c>
      <c r="I12" s="29">
        <v>3.25</v>
      </c>
      <c r="J12" s="30">
        <v>0.82</v>
      </c>
      <c r="K12" s="28">
        <v>26</v>
      </c>
      <c r="L12" s="29">
        <v>2.92</v>
      </c>
      <c r="M12" s="30">
        <v>0.81</v>
      </c>
      <c r="N12" s="28">
        <v>18</v>
      </c>
      <c r="O12" s="29">
        <v>2.39</v>
      </c>
      <c r="P12" s="30">
        <v>0.5</v>
      </c>
      <c r="Q12" s="28">
        <v>7</v>
      </c>
      <c r="R12" s="29">
        <v>2.57</v>
      </c>
      <c r="S12" s="30">
        <v>0.43</v>
      </c>
      <c r="T12" s="28">
        <v>28</v>
      </c>
      <c r="U12" s="30">
        <v>0.54</v>
      </c>
    </row>
    <row r="13" spans="1:21" ht="27.75" customHeight="1">
      <c r="A13" s="33" t="s">
        <v>138</v>
      </c>
      <c r="B13" s="34"/>
      <c r="C13" s="34"/>
      <c r="D13" s="105"/>
      <c r="E13" s="35"/>
      <c r="F13" s="36"/>
      <c r="G13" s="48"/>
      <c r="H13" s="35"/>
      <c r="I13" s="36"/>
      <c r="J13" s="48"/>
      <c r="K13" s="35"/>
      <c r="L13" s="36"/>
      <c r="M13" s="48"/>
      <c r="N13" s="35"/>
      <c r="O13" s="36"/>
      <c r="P13" s="48"/>
      <c r="Q13" s="35"/>
      <c r="R13" s="36"/>
      <c r="S13" s="48"/>
      <c r="T13" s="35"/>
      <c r="U13" s="49"/>
    </row>
    <row r="14" spans="1:21" ht="27.75" customHeight="1">
      <c r="A14" s="39" t="s">
        <v>47</v>
      </c>
      <c r="B14" s="32">
        <v>84</v>
      </c>
      <c r="C14" s="38">
        <f>B14/438</f>
        <v>0.1917808219178082</v>
      </c>
      <c r="D14" s="104">
        <v>3.13</v>
      </c>
      <c r="E14" s="28">
        <v>69</v>
      </c>
      <c r="F14" s="29">
        <v>3.17</v>
      </c>
      <c r="G14" s="30">
        <v>0.93</v>
      </c>
      <c r="H14" s="28">
        <v>71</v>
      </c>
      <c r="I14" s="29">
        <v>2.97</v>
      </c>
      <c r="J14" s="30">
        <v>0.76</v>
      </c>
      <c r="K14" s="28">
        <v>69</v>
      </c>
      <c r="L14" s="29">
        <v>2.72</v>
      </c>
      <c r="M14" s="30">
        <v>0.64</v>
      </c>
      <c r="N14" s="28">
        <v>46</v>
      </c>
      <c r="O14" s="29">
        <v>2.26</v>
      </c>
      <c r="P14" s="30">
        <v>0.41</v>
      </c>
      <c r="Q14" s="28">
        <v>24</v>
      </c>
      <c r="R14" s="29">
        <v>2.79</v>
      </c>
      <c r="S14" s="30">
        <v>0.67</v>
      </c>
      <c r="T14" s="28">
        <v>67</v>
      </c>
      <c r="U14" s="30">
        <v>0.79</v>
      </c>
    </row>
    <row r="15" spans="1:21" ht="27.75" customHeight="1">
      <c r="A15" s="39" t="s">
        <v>48</v>
      </c>
      <c r="B15" s="32">
        <v>52</v>
      </c>
      <c r="C15" s="38">
        <f>B15/438</f>
        <v>0.1187214611872146</v>
      </c>
      <c r="D15" s="104">
        <v>3.31</v>
      </c>
      <c r="E15" s="28">
        <v>40</v>
      </c>
      <c r="F15" s="29">
        <v>2.98</v>
      </c>
      <c r="G15" s="30">
        <v>0.93</v>
      </c>
      <c r="H15" s="28">
        <v>41</v>
      </c>
      <c r="I15" s="29">
        <v>2.78</v>
      </c>
      <c r="J15" s="30">
        <v>0.68</v>
      </c>
      <c r="K15" s="28">
        <v>40</v>
      </c>
      <c r="L15" s="29">
        <v>2.5</v>
      </c>
      <c r="M15" s="30">
        <v>0.55</v>
      </c>
      <c r="N15" s="28">
        <v>26</v>
      </c>
      <c r="O15" s="29">
        <v>2.5</v>
      </c>
      <c r="P15" s="30">
        <v>0.58</v>
      </c>
      <c r="Q15" s="28">
        <v>14</v>
      </c>
      <c r="R15" s="29">
        <v>2.71</v>
      </c>
      <c r="S15" s="30">
        <v>0.79</v>
      </c>
      <c r="T15" s="28">
        <v>40</v>
      </c>
      <c r="U15" s="30">
        <v>0.73</v>
      </c>
    </row>
    <row r="16" spans="1:21" ht="27.75" customHeight="1">
      <c r="A16" s="39" t="s">
        <v>50</v>
      </c>
      <c r="B16" s="32">
        <v>78</v>
      </c>
      <c r="C16" s="38">
        <f>B16/438</f>
        <v>0.1780821917808219</v>
      </c>
      <c r="D16" s="104">
        <v>3.12</v>
      </c>
      <c r="E16" s="28">
        <v>62</v>
      </c>
      <c r="F16" s="29">
        <v>3.15</v>
      </c>
      <c r="G16" s="30">
        <v>0.94</v>
      </c>
      <c r="H16" s="28">
        <v>62</v>
      </c>
      <c r="I16" s="29">
        <v>3.02</v>
      </c>
      <c r="J16" s="30">
        <v>0.81</v>
      </c>
      <c r="K16" s="28">
        <v>61</v>
      </c>
      <c r="L16" s="29">
        <v>2.74</v>
      </c>
      <c r="M16" s="30">
        <v>0.66</v>
      </c>
      <c r="N16" s="28">
        <v>38</v>
      </c>
      <c r="O16" s="29">
        <v>2.5</v>
      </c>
      <c r="P16" s="30">
        <v>0.42</v>
      </c>
      <c r="Q16" s="28">
        <v>29</v>
      </c>
      <c r="R16" s="29">
        <v>2.86</v>
      </c>
      <c r="S16" s="30">
        <v>0.72</v>
      </c>
      <c r="T16" s="28">
        <v>61</v>
      </c>
      <c r="U16" s="30">
        <v>0.85</v>
      </c>
    </row>
    <row r="17" spans="1:21" ht="27.75" customHeight="1">
      <c r="A17" s="39" t="s">
        <v>49</v>
      </c>
      <c r="B17" s="32">
        <v>179</v>
      </c>
      <c r="C17" s="38">
        <f>B17/438</f>
        <v>0.408675799086758</v>
      </c>
      <c r="D17" s="104">
        <v>3.51</v>
      </c>
      <c r="E17" s="28">
        <v>153</v>
      </c>
      <c r="F17" s="29">
        <v>3.2</v>
      </c>
      <c r="G17" s="30">
        <v>0.89</v>
      </c>
      <c r="H17" s="28">
        <v>154</v>
      </c>
      <c r="I17" s="29">
        <v>3.15</v>
      </c>
      <c r="J17" s="30">
        <v>0.84</v>
      </c>
      <c r="K17" s="28">
        <v>154</v>
      </c>
      <c r="L17" s="29">
        <v>2.92</v>
      </c>
      <c r="M17" s="30">
        <v>0.79</v>
      </c>
      <c r="N17" s="28">
        <v>95</v>
      </c>
      <c r="O17" s="29">
        <v>2.34</v>
      </c>
      <c r="P17" s="30">
        <v>0.46</v>
      </c>
      <c r="Q17" s="28">
        <v>67</v>
      </c>
      <c r="R17" s="29">
        <v>2.75</v>
      </c>
      <c r="S17" s="30">
        <v>0.66</v>
      </c>
      <c r="T17" s="28">
        <v>150</v>
      </c>
      <c r="U17" s="30">
        <v>0.68</v>
      </c>
    </row>
    <row r="18" spans="1:21" ht="27.75" customHeight="1">
      <c r="A18" s="39" t="s">
        <v>129</v>
      </c>
      <c r="B18" s="32">
        <v>45</v>
      </c>
      <c r="C18" s="38">
        <f>B18/438</f>
        <v>0.10273972602739725</v>
      </c>
      <c r="D18" s="104">
        <v>3.35</v>
      </c>
      <c r="E18" s="28">
        <v>39</v>
      </c>
      <c r="F18" s="29">
        <v>3.08</v>
      </c>
      <c r="G18" s="30">
        <v>0.9</v>
      </c>
      <c r="H18" s="28">
        <v>40</v>
      </c>
      <c r="I18" s="29">
        <v>3.08</v>
      </c>
      <c r="J18" s="30">
        <v>0.9</v>
      </c>
      <c r="K18" s="28">
        <v>40</v>
      </c>
      <c r="L18" s="29">
        <v>2.6</v>
      </c>
      <c r="M18" s="30">
        <v>0.57</v>
      </c>
      <c r="N18" s="28">
        <v>26</v>
      </c>
      <c r="O18" s="29">
        <v>2.19</v>
      </c>
      <c r="P18" s="30">
        <v>0.35</v>
      </c>
      <c r="Q18" s="28">
        <v>16</v>
      </c>
      <c r="R18" s="29">
        <v>2.31</v>
      </c>
      <c r="S18" s="30">
        <v>0.44</v>
      </c>
      <c r="T18" s="28">
        <v>39</v>
      </c>
      <c r="U18" s="30">
        <v>0.77</v>
      </c>
    </row>
    <row r="19" spans="1:21" ht="27.75" customHeight="1">
      <c r="A19" s="33" t="s">
        <v>139</v>
      </c>
      <c r="B19" s="34"/>
      <c r="C19" s="34"/>
      <c r="D19" s="105"/>
      <c r="E19" s="35"/>
      <c r="F19" s="36"/>
      <c r="G19" s="48"/>
      <c r="H19" s="35"/>
      <c r="I19" s="36"/>
      <c r="J19" s="48"/>
      <c r="K19" s="35"/>
      <c r="L19" s="36"/>
      <c r="M19" s="48"/>
      <c r="N19" s="35"/>
      <c r="O19" s="36"/>
      <c r="P19" s="48"/>
      <c r="Q19" s="35"/>
      <c r="R19" s="36"/>
      <c r="S19" s="48"/>
      <c r="T19" s="35"/>
      <c r="U19" s="49"/>
    </row>
    <row r="20" spans="1:21" ht="27.75" customHeight="1">
      <c r="A20" s="39" t="s">
        <v>47</v>
      </c>
      <c r="B20" s="32">
        <v>17</v>
      </c>
      <c r="C20" s="38">
        <f>B20/158</f>
        <v>0.10759493670886076</v>
      </c>
      <c r="D20" s="104">
        <v>3.5</v>
      </c>
      <c r="E20" s="28">
        <v>16</v>
      </c>
      <c r="F20" s="29">
        <v>3.25</v>
      </c>
      <c r="G20" s="30">
        <v>1</v>
      </c>
      <c r="H20" s="28">
        <v>16</v>
      </c>
      <c r="I20" s="29">
        <v>3.06</v>
      </c>
      <c r="J20" s="30">
        <v>0.88</v>
      </c>
      <c r="K20" s="28">
        <v>16</v>
      </c>
      <c r="L20" s="29">
        <v>3</v>
      </c>
      <c r="M20" s="30">
        <v>0.88</v>
      </c>
      <c r="N20" s="28">
        <v>13</v>
      </c>
      <c r="O20" s="29">
        <v>2.62</v>
      </c>
      <c r="P20" s="30">
        <v>0.62</v>
      </c>
      <c r="Q20" s="28">
        <v>6</v>
      </c>
      <c r="R20" s="29">
        <v>3.17</v>
      </c>
      <c r="S20" s="30">
        <v>0.83</v>
      </c>
      <c r="T20" s="28">
        <v>16</v>
      </c>
      <c r="U20" s="30">
        <v>0.88</v>
      </c>
    </row>
    <row r="21" spans="1:21" ht="27.75" customHeight="1">
      <c r="A21" s="39" t="s">
        <v>48</v>
      </c>
      <c r="B21" s="32">
        <v>12</v>
      </c>
      <c r="C21" s="38">
        <f>B21/158</f>
        <v>0.0759493670886076</v>
      </c>
      <c r="D21" s="104">
        <v>3.78</v>
      </c>
      <c r="E21" s="28">
        <v>8</v>
      </c>
      <c r="F21" s="29">
        <v>3</v>
      </c>
      <c r="G21" s="30">
        <v>0.75</v>
      </c>
      <c r="H21" s="28">
        <v>9</v>
      </c>
      <c r="I21" s="29">
        <v>3.11</v>
      </c>
      <c r="J21" s="30">
        <v>0.78</v>
      </c>
      <c r="K21" s="28">
        <v>9</v>
      </c>
      <c r="L21" s="29">
        <v>2.89</v>
      </c>
      <c r="M21" s="30">
        <v>0.78</v>
      </c>
      <c r="N21" s="28">
        <v>6</v>
      </c>
      <c r="O21" s="29">
        <v>2.5</v>
      </c>
      <c r="P21" s="30">
        <v>0.5</v>
      </c>
      <c r="Q21" s="28">
        <v>3</v>
      </c>
      <c r="R21" s="29">
        <v>3</v>
      </c>
      <c r="S21" s="30">
        <v>0.67</v>
      </c>
      <c r="T21" s="28">
        <v>8</v>
      </c>
      <c r="U21" s="30">
        <v>0.5</v>
      </c>
    </row>
    <row r="22" spans="1:21" ht="27.75" customHeight="1">
      <c r="A22" s="39" t="s">
        <v>50</v>
      </c>
      <c r="B22" s="32">
        <v>20</v>
      </c>
      <c r="C22" s="38">
        <f>B22/158</f>
        <v>0.12658227848101267</v>
      </c>
      <c r="D22" s="104">
        <v>3.74</v>
      </c>
      <c r="E22" s="28">
        <v>15</v>
      </c>
      <c r="F22" s="29">
        <v>3.07</v>
      </c>
      <c r="G22" s="30">
        <v>0.87</v>
      </c>
      <c r="H22" s="28">
        <v>15</v>
      </c>
      <c r="I22" s="29">
        <v>3.27</v>
      </c>
      <c r="J22" s="30">
        <v>0.87</v>
      </c>
      <c r="K22" s="28">
        <v>15</v>
      </c>
      <c r="L22" s="29">
        <v>2.93</v>
      </c>
      <c r="M22" s="30">
        <v>0.87</v>
      </c>
      <c r="N22" s="28">
        <v>10</v>
      </c>
      <c r="O22" s="29">
        <v>2.7</v>
      </c>
      <c r="P22" s="30">
        <v>0.7</v>
      </c>
      <c r="Q22" s="28">
        <v>7</v>
      </c>
      <c r="R22" s="29">
        <v>2.86</v>
      </c>
      <c r="S22" s="30">
        <v>0.57</v>
      </c>
      <c r="T22" s="28">
        <v>15</v>
      </c>
      <c r="U22" s="30">
        <v>0.6</v>
      </c>
    </row>
    <row r="23" spans="1:21" ht="27.75" customHeight="1">
      <c r="A23" s="39" t="s">
        <v>49</v>
      </c>
      <c r="B23" s="32">
        <v>92</v>
      </c>
      <c r="C23" s="38">
        <f>B23/158</f>
        <v>0.5822784810126582</v>
      </c>
      <c r="D23" s="104">
        <v>3.76</v>
      </c>
      <c r="E23" s="28">
        <v>79</v>
      </c>
      <c r="F23" s="29">
        <v>3.18</v>
      </c>
      <c r="G23" s="30">
        <v>0.94</v>
      </c>
      <c r="H23" s="28">
        <v>80</v>
      </c>
      <c r="I23" s="29">
        <v>3.23</v>
      </c>
      <c r="J23" s="30">
        <v>0.88</v>
      </c>
      <c r="K23" s="28">
        <v>77</v>
      </c>
      <c r="L23" s="29">
        <v>3.12</v>
      </c>
      <c r="M23" s="30">
        <v>0.87</v>
      </c>
      <c r="N23" s="28">
        <v>62</v>
      </c>
      <c r="O23" s="29">
        <v>2.47</v>
      </c>
      <c r="P23" s="30">
        <v>0.56</v>
      </c>
      <c r="Q23" s="28">
        <v>42</v>
      </c>
      <c r="R23" s="29">
        <v>2.98</v>
      </c>
      <c r="S23" s="30">
        <v>0.81</v>
      </c>
      <c r="T23" s="28">
        <v>76</v>
      </c>
      <c r="U23" s="30">
        <v>0.5</v>
      </c>
    </row>
    <row r="24" spans="1:21" ht="27.75" customHeight="1">
      <c r="A24" s="39" t="s">
        <v>129</v>
      </c>
      <c r="B24" s="32">
        <v>17</v>
      </c>
      <c r="C24" s="38">
        <f>B24/158</f>
        <v>0.10759493670886076</v>
      </c>
      <c r="D24" s="104">
        <v>3.68</v>
      </c>
      <c r="E24" s="28">
        <v>14</v>
      </c>
      <c r="F24" s="29">
        <v>3.07</v>
      </c>
      <c r="G24" s="30">
        <v>0.86</v>
      </c>
      <c r="H24" s="28">
        <v>14</v>
      </c>
      <c r="I24" s="29">
        <v>3.43</v>
      </c>
      <c r="J24" s="30">
        <v>0.93</v>
      </c>
      <c r="K24" s="28">
        <v>14</v>
      </c>
      <c r="L24" s="29">
        <v>3.07</v>
      </c>
      <c r="M24" s="30">
        <v>0.86</v>
      </c>
      <c r="N24" s="28">
        <v>7</v>
      </c>
      <c r="O24" s="29">
        <v>2.57</v>
      </c>
      <c r="P24" s="30">
        <v>0.43</v>
      </c>
      <c r="Q24" s="28">
        <v>7</v>
      </c>
      <c r="R24" s="29">
        <v>2.71</v>
      </c>
      <c r="S24" s="30">
        <v>0.57</v>
      </c>
      <c r="T24" s="28">
        <v>14</v>
      </c>
      <c r="U24" s="30">
        <v>0.64</v>
      </c>
    </row>
    <row r="25" ht="17.25">
      <c r="B25" s="65"/>
    </row>
  </sheetData>
  <mergeCells count="15">
    <mergeCell ref="N4:P4"/>
    <mergeCell ref="N5:P5"/>
    <mergeCell ref="A1:U1"/>
    <mergeCell ref="Q4:S4"/>
    <mergeCell ref="Q5:S5"/>
    <mergeCell ref="T4:U4"/>
    <mergeCell ref="T5:U5"/>
    <mergeCell ref="E5:G5"/>
    <mergeCell ref="H4:J4"/>
    <mergeCell ref="H5:J5"/>
    <mergeCell ref="K4:M4"/>
    <mergeCell ref="K5:M5"/>
    <mergeCell ref="B4:C4"/>
    <mergeCell ref="B5:C5"/>
    <mergeCell ref="E4:G4"/>
  </mergeCells>
  <printOptions/>
  <pageMargins left="0.5" right="0.5" top="0.4" bottom="0.5" header="0" footer="0.3"/>
  <pageSetup horizontalDpi="600" verticalDpi="600" orientation="landscape" scale="70" r:id="rId1"/>
  <headerFooter alignWithMargins="0">
    <oddFooter>&amp;L&amp;"Arial,Italic"&amp;9Prepared by: Office of Institutional Research (ch, yl, pn)&amp;C&amp;"Arial,Italic"&amp;9Table 6, Page &amp;P of &amp;N&amp;R&amp;"Arial,Italic"&amp;9 05/15/2009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65"/>
  <sheetViews>
    <sheetView zoomScale="60" zoomScaleNormal="60" workbookViewId="0" topLeftCell="A1">
      <selection activeCell="I38" sqref="I38"/>
    </sheetView>
  </sheetViews>
  <sheetFormatPr defaultColWidth="9.140625" defaultRowHeight="12.75"/>
  <cols>
    <col min="1" max="1" width="23.421875" style="0" customWidth="1"/>
    <col min="2" max="2" width="13.421875" style="0" customWidth="1"/>
    <col min="3" max="3" width="13.7109375" style="0" customWidth="1"/>
    <col min="4" max="4" width="13.00390625" style="0" customWidth="1"/>
    <col min="5" max="5" width="14.7109375" style="0" customWidth="1"/>
    <col min="6" max="7" width="13.57421875" style="0" customWidth="1"/>
    <col min="8" max="8" width="12.8515625" style="0" customWidth="1"/>
    <col min="9" max="9" width="14.421875" style="0" customWidth="1"/>
  </cols>
  <sheetData>
    <row r="1" spans="1:8" ht="16.5" customHeight="1">
      <c r="A1" s="175" t="s">
        <v>0</v>
      </c>
      <c r="B1" s="175"/>
      <c r="C1" s="175"/>
      <c r="D1" s="175"/>
      <c r="E1" s="175"/>
      <c r="F1" s="175"/>
      <c r="G1" s="175"/>
      <c r="H1" s="175"/>
    </row>
    <row r="2" spans="1:8" ht="21.75" customHeight="1">
      <c r="A2" s="3" t="s">
        <v>145</v>
      </c>
      <c r="B2" s="3"/>
      <c r="C2" s="3"/>
      <c r="D2" s="3"/>
      <c r="E2" s="3"/>
      <c r="F2" s="3"/>
      <c r="G2" s="3"/>
      <c r="H2" s="3"/>
    </row>
    <row r="3" spans="1:8" ht="26.25" customHeight="1">
      <c r="A3" s="142" t="s">
        <v>146</v>
      </c>
      <c r="B3" s="1"/>
      <c r="C3" s="1"/>
      <c r="D3" s="1"/>
      <c r="E3" s="1"/>
      <c r="F3" s="1"/>
      <c r="G3" s="1"/>
      <c r="H3" s="2"/>
    </row>
    <row r="4" spans="1:8" ht="31.5" customHeight="1">
      <c r="A4" s="58" t="s">
        <v>84</v>
      </c>
      <c r="B4" s="58"/>
      <c r="C4" s="73"/>
      <c r="D4" s="73"/>
      <c r="E4" s="56"/>
      <c r="F4" s="56"/>
      <c r="G4" s="56"/>
      <c r="H4" s="23"/>
    </row>
    <row r="5" spans="1:8" ht="39.75" customHeight="1">
      <c r="A5" s="39"/>
      <c r="B5" s="95" t="s">
        <v>80</v>
      </c>
      <c r="C5" s="85" t="s">
        <v>52</v>
      </c>
      <c r="D5" s="89" t="s">
        <v>89</v>
      </c>
      <c r="E5" s="28" t="s">
        <v>85</v>
      </c>
      <c r="F5" s="32" t="s">
        <v>22</v>
      </c>
      <c r="G5" s="59"/>
      <c r="H5" s="28"/>
    </row>
    <row r="6" spans="1:9" ht="22.5" customHeight="1">
      <c r="A6" s="17" t="s">
        <v>51</v>
      </c>
      <c r="B6" s="17">
        <v>456</v>
      </c>
      <c r="C6" s="86"/>
      <c r="D6" s="107">
        <v>3.34</v>
      </c>
      <c r="E6" s="74">
        <v>0.7</v>
      </c>
      <c r="F6" s="74">
        <v>0.3</v>
      </c>
      <c r="G6" s="74"/>
      <c r="H6" s="60"/>
      <c r="I6" s="61"/>
    </row>
    <row r="7" spans="1:9" ht="23.25" customHeight="1">
      <c r="A7" s="37" t="s">
        <v>82</v>
      </c>
      <c r="B7" s="75">
        <v>287</v>
      </c>
      <c r="C7" s="87">
        <f>B7/B6</f>
        <v>0.6293859649122807</v>
      </c>
      <c r="D7" s="108">
        <v>3.32</v>
      </c>
      <c r="E7" s="76">
        <v>0.69</v>
      </c>
      <c r="F7" s="76">
        <v>0.31</v>
      </c>
      <c r="G7" s="76"/>
      <c r="H7" s="60"/>
      <c r="I7" s="61"/>
    </row>
    <row r="8" spans="1:9" ht="24.75" customHeight="1">
      <c r="A8" s="37" t="s">
        <v>78</v>
      </c>
      <c r="B8" s="75">
        <v>169</v>
      </c>
      <c r="C8" s="87">
        <f>B8/B6</f>
        <v>0.3706140350877193</v>
      </c>
      <c r="D8" s="108">
        <v>3.37</v>
      </c>
      <c r="E8" s="76">
        <v>0.72</v>
      </c>
      <c r="F8" s="76">
        <v>0.28</v>
      </c>
      <c r="G8" s="76"/>
      <c r="H8" s="60"/>
      <c r="I8" s="61"/>
    </row>
    <row r="9" spans="1:8" ht="30" customHeight="1">
      <c r="A9" s="90" t="s">
        <v>83</v>
      </c>
      <c r="B9" s="90"/>
      <c r="C9" s="91"/>
      <c r="D9" s="110"/>
      <c r="E9" s="92"/>
      <c r="F9" s="56"/>
      <c r="G9" s="56"/>
      <c r="H9" s="23"/>
    </row>
    <row r="10" spans="1:8" ht="38.25" customHeight="1">
      <c r="A10" s="39"/>
      <c r="B10" s="95" t="s">
        <v>80</v>
      </c>
      <c r="C10" s="85" t="s">
        <v>52</v>
      </c>
      <c r="D10" s="70" t="s">
        <v>89</v>
      </c>
      <c r="E10" s="32" t="s">
        <v>81</v>
      </c>
      <c r="F10" s="32" t="s">
        <v>24</v>
      </c>
      <c r="G10" s="59" t="s">
        <v>22</v>
      </c>
      <c r="H10" s="28"/>
    </row>
    <row r="11" spans="1:9" ht="21" customHeight="1">
      <c r="A11" s="17" t="s">
        <v>51</v>
      </c>
      <c r="B11" s="17">
        <v>395</v>
      </c>
      <c r="C11" s="86"/>
      <c r="D11" s="107">
        <v>3.34</v>
      </c>
      <c r="E11" s="74">
        <v>0.13</v>
      </c>
      <c r="F11" s="74">
        <v>0.69</v>
      </c>
      <c r="G11" s="74">
        <v>0.18</v>
      </c>
      <c r="H11" s="60"/>
      <c r="I11" s="61"/>
    </row>
    <row r="12" spans="1:9" ht="25.5" customHeight="1">
      <c r="A12" s="37" t="s">
        <v>82</v>
      </c>
      <c r="B12" s="75">
        <v>228</v>
      </c>
      <c r="C12" s="87">
        <f>B12/B11</f>
        <v>0.5772151898734177</v>
      </c>
      <c r="D12" s="108">
        <v>3.32</v>
      </c>
      <c r="E12" s="76">
        <v>0.11</v>
      </c>
      <c r="F12" s="76">
        <v>0.65</v>
      </c>
      <c r="G12" s="76">
        <v>0.24</v>
      </c>
      <c r="H12" s="60"/>
      <c r="I12" s="61"/>
    </row>
    <row r="13" spans="1:9" ht="25.5" customHeight="1">
      <c r="A13" s="37" t="s">
        <v>78</v>
      </c>
      <c r="B13" s="75">
        <v>167</v>
      </c>
      <c r="C13" s="87">
        <f>B13/B11</f>
        <v>0.42278481012658226</v>
      </c>
      <c r="D13" s="108">
        <v>3.37</v>
      </c>
      <c r="E13" s="76">
        <v>0.16</v>
      </c>
      <c r="F13" s="76">
        <v>0.74</v>
      </c>
      <c r="G13" s="76">
        <v>0.11</v>
      </c>
      <c r="H13" s="60"/>
      <c r="I13" s="61"/>
    </row>
    <row r="14" spans="1:8" ht="32.25" customHeight="1">
      <c r="A14" s="113" t="s">
        <v>98</v>
      </c>
      <c r="B14" s="58"/>
      <c r="C14" s="91"/>
      <c r="D14" s="110"/>
      <c r="E14" s="56"/>
      <c r="F14" s="56"/>
      <c r="G14" s="56"/>
      <c r="H14" s="23"/>
    </row>
    <row r="15" spans="1:8" ht="40.5" customHeight="1">
      <c r="A15" s="39"/>
      <c r="B15" s="95" t="s">
        <v>80</v>
      </c>
      <c r="C15" s="85" t="s">
        <v>52</v>
      </c>
      <c r="D15" s="70" t="s">
        <v>89</v>
      </c>
      <c r="E15" s="32" t="s">
        <v>81</v>
      </c>
      <c r="F15" s="32" t="s">
        <v>24</v>
      </c>
      <c r="G15" s="59" t="s">
        <v>22</v>
      </c>
      <c r="H15" s="28"/>
    </row>
    <row r="16" spans="1:9" ht="24.75" customHeight="1">
      <c r="A16" s="17" t="s">
        <v>51</v>
      </c>
      <c r="B16" s="17">
        <v>120</v>
      </c>
      <c r="C16" s="86"/>
      <c r="D16" s="107">
        <v>3.32</v>
      </c>
      <c r="E16" s="74">
        <v>0.13</v>
      </c>
      <c r="F16" s="74">
        <v>0.76</v>
      </c>
      <c r="G16" s="74">
        <v>0.11</v>
      </c>
      <c r="H16" s="60"/>
      <c r="I16" s="61"/>
    </row>
    <row r="17" spans="1:9" ht="36.75" customHeight="1">
      <c r="A17" s="37" t="s">
        <v>82</v>
      </c>
      <c r="B17" s="75">
        <v>74</v>
      </c>
      <c r="C17" s="87">
        <f>B17/B16</f>
        <v>0.6166666666666667</v>
      </c>
      <c r="D17" s="108">
        <v>3.3</v>
      </c>
      <c r="E17" s="76">
        <v>0.11</v>
      </c>
      <c r="F17" s="76">
        <v>0.74</v>
      </c>
      <c r="G17" s="76">
        <v>0.15</v>
      </c>
      <c r="H17" s="60"/>
      <c r="I17" s="61"/>
    </row>
    <row r="18" spans="1:9" ht="25.5" customHeight="1">
      <c r="A18" s="37" t="s">
        <v>78</v>
      </c>
      <c r="B18" s="75">
        <v>46</v>
      </c>
      <c r="C18" s="87">
        <f>B18/B16</f>
        <v>0.38333333333333336</v>
      </c>
      <c r="D18" s="108">
        <v>3.37</v>
      </c>
      <c r="E18" s="76">
        <v>0.17</v>
      </c>
      <c r="F18" s="76">
        <v>0.78</v>
      </c>
      <c r="G18" s="76">
        <v>0.04</v>
      </c>
      <c r="H18" s="60"/>
      <c r="I18" s="61"/>
    </row>
    <row r="19" spans="1:8" ht="34.5" customHeight="1">
      <c r="A19" s="58" t="s">
        <v>99</v>
      </c>
      <c r="B19" s="58"/>
      <c r="C19" s="91"/>
      <c r="D19" s="110"/>
      <c r="E19" s="56"/>
      <c r="F19" s="56"/>
      <c r="G19" s="56"/>
      <c r="H19" s="23"/>
    </row>
    <row r="20" spans="1:8" ht="40.5" customHeight="1">
      <c r="A20" s="39"/>
      <c r="B20" s="95" t="s">
        <v>80</v>
      </c>
      <c r="C20" s="85" t="s">
        <v>52</v>
      </c>
      <c r="D20" s="70" t="s">
        <v>89</v>
      </c>
      <c r="E20" s="32" t="s">
        <v>81</v>
      </c>
      <c r="F20" s="32" t="s">
        <v>24</v>
      </c>
      <c r="G20" s="59" t="s">
        <v>22</v>
      </c>
      <c r="H20" s="28"/>
    </row>
    <row r="21" spans="1:9" ht="21" customHeight="1">
      <c r="A21" s="17" t="s">
        <v>51</v>
      </c>
      <c r="B21" s="17">
        <v>274</v>
      </c>
      <c r="C21" s="86"/>
      <c r="D21" s="107">
        <v>3.34</v>
      </c>
      <c r="E21" s="74">
        <v>0.12</v>
      </c>
      <c r="F21" s="74">
        <v>0.66</v>
      </c>
      <c r="G21" s="74">
        <v>0.22</v>
      </c>
      <c r="H21" s="60"/>
      <c r="I21" s="61"/>
    </row>
    <row r="22" spans="1:9" ht="34.5" customHeight="1">
      <c r="A22" s="37" t="s">
        <v>82</v>
      </c>
      <c r="B22" s="75">
        <v>154</v>
      </c>
      <c r="C22" s="87">
        <f>B22/B21</f>
        <v>0.5620437956204379</v>
      </c>
      <c r="D22" s="108">
        <v>3.3</v>
      </c>
      <c r="E22" s="76">
        <v>0.11</v>
      </c>
      <c r="F22" s="76">
        <v>0.61</v>
      </c>
      <c r="G22" s="76">
        <v>0.28</v>
      </c>
      <c r="H22" s="60"/>
      <c r="I22" s="61"/>
    </row>
    <row r="23" spans="1:9" ht="30" customHeight="1">
      <c r="A23" s="37" t="s">
        <v>78</v>
      </c>
      <c r="B23" s="75">
        <v>120</v>
      </c>
      <c r="C23" s="87">
        <f>B23/B21</f>
        <v>0.43795620437956206</v>
      </c>
      <c r="D23" s="108">
        <v>3.37</v>
      </c>
      <c r="E23" s="76">
        <v>0.14</v>
      </c>
      <c r="F23" s="76">
        <v>0.73</v>
      </c>
      <c r="G23" s="76">
        <v>0.13</v>
      </c>
      <c r="H23" s="60"/>
      <c r="I23" s="61"/>
    </row>
    <row r="24" spans="1:8" ht="30" customHeight="1">
      <c r="A24" s="58" t="s">
        <v>53</v>
      </c>
      <c r="B24" s="58"/>
      <c r="C24" s="93"/>
      <c r="D24" s="111"/>
      <c r="E24" s="92"/>
      <c r="F24" s="56"/>
      <c r="G24" s="56"/>
      <c r="H24" s="23"/>
    </row>
    <row r="25" spans="1:8" ht="39" customHeight="1">
      <c r="A25" s="72"/>
      <c r="B25" s="95" t="s">
        <v>80</v>
      </c>
      <c r="C25" s="85" t="s">
        <v>52</v>
      </c>
      <c r="D25" s="70" t="s">
        <v>89</v>
      </c>
      <c r="E25" s="32" t="s">
        <v>54</v>
      </c>
      <c r="F25" s="32" t="s">
        <v>55</v>
      </c>
      <c r="G25" s="59" t="s">
        <v>56</v>
      </c>
      <c r="H25" s="28" t="s">
        <v>57</v>
      </c>
    </row>
    <row r="26" spans="1:9" ht="23.25" customHeight="1">
      <c r="A26" s="17" t="s">
        <v>51</v>
      </c>
      <c r="B26" s="17">
        <v>158</v>
      </c>
      <c r="C26" s="86"/>
      <c r="D26" s="107">
        <v>3.34</v>
      </c>
      <c r="E26" s="74">
        <v>0.18</v>
      </c>
      <c r="F26" s="74">
        <v>0.46</v>
      </c>
      <c r="G26" s="74">
        <v>0.23</v>
      </c>
      <c r="H26" s="77">
        <v>0.13</v>
      </c>
      <c r="I26" s="61"/>
    </row>
    <row r="27" spans="1:9" ht="30" customHeight="1">
      <c r="A27" s="81" t="s">
        <v>82</v>
      </c>
      <c r="B27" s="82">
        <v>28</v>
      </c>
      <c r="C27" s="88">
        <f>B27/B26</f>
        <v>0.17721518987341772</v>
      </c>
      <c r="D27" s="109">
        <v>3.32</v>
      </c>
      <c r="E27" s="83">
        <v>0</v>
      </c>
      <c r="F27" s="83">
        <v>0.21</v>
      </c>
      <c r="G27" s="83">
        <v>0.46</v>
      </c>
      <c r="H27" s="84">
        <v>0.32</v>
      </c>
      <c r="I27" s="61"/>
    </row>
    <row r="28" spans="1:9" ht="27.75" customHeight="1">
      <c r="A28" s="37" t="s">
        <v>86</v>
      </c>
      <c r="B28" s="75">
        <v>2</v>
      </c>
      <c r="C28" s="87">
        <f>B28/B27</f>
        <v>0.07142857142857142</v>
      </c>
      <c r="D28" s="108">
        <v>3.28</v>
      </c>
      <c r="E28" s="76">
        <v>0</v>
      </c>
      <c r="F28" s="76">
        <v>0</v>
      </c>
      <c r="G28" s="76">
        <v>0.5</v>
      </c>
      <c r="H28" s="78">
        <v>0.5</v>
      </c>
      <c r="I28" s="61"/>
    </row>
    <row r="29" spans="1:9" ht="24.75" customHeight="1">
      <c r="A29" s="37" t="s">
        <v>24</v>
      </c>
      <c r="B29" s="75">
        <v>21</v>
      </c>
      <c r="C29" s="87">
        <f>B29/B27</f>
        <v>0.75</v>
      </c>
      <c r="D29" s="108">
        <v>3.24</v>
      </c>
      <c r="E29" s="76">
        <v>0</v>
      </c>
      <c r="F29" s="76">
        <v>0.24</v>
      </c>
      <c r="G29" s="76">
        <v>0.52</v>
      </c>
      <c r="H29" s="78">
        <v>0.24</v>
      </c>
      <c r="I29" s="61"/>
    </row>
    <row r="30" spans="1:9" ht="24" customHeight="1">
      <c r="A30" s="37" t="s">
        <v>22</v>
      </c>
      <c r="B30" s="75">
        <v>4</v>
      </c>
      <c r="C30" s="87">
        <f>B30/B27</f>
        <v>0.14285714285714285</v>
      </c>
      <c r="D30" s="108">
        <v>3.52</v>
      </c>
      <c r="E30" s="76">
        <v>0</v>
      </c>
      <c r="F30" s="76">
        <v>0.25</v>
      </c>
      <c r="G30" s="76">
        <v>0.25</v>
      </c>
      <c r="H30" s="78">
        <v>0.5</v>
      </c>
      <c r="I30" s="61"/>
    </row>
    <row r="31" spans="1:9" ht="27.75" customHeight="1">
      <c r="A31" s="81" t="s">
        <v>78</v>
      </c>
      <c r="B31" s="82">
        <v>130</v>
      </c>
      <c r="C31" s="88">
        <f>B31/B26</f>
        <v>0.8227848101265823</v>
      </c>
      <c r="D31" s="109">
        <v>3.37</v>
      </c>
      <c r="E31" s="83">
        <v>0.22</v>
      </c>
      <c r="F31" s="83">
        <v>0.52</v>
      </c>
      <c r="G31" s="83">
        <v>0.18</v>
      </c>
      <c r="H31" s="84">
        <v>0.09</v>
      </c>
      <c r="I31" s="61"/>
    </row>
    <row r="32" spans="1:9" ht="26.25" customHeight="1">
      <c r="A32" s="37" t="s">
        <v>86</v>
      </c>
      <c r="B32" s="75">
        <v>15</v>
      </c>
      <c r="C32" s="87">
        <f>B32/B31</f>
        <v>0.11538461538461539</v>
      </c>
      <c r="D32" s="108">
        <v>3.21</v>
      </c>
      <c r="E32" s="76">
        <v>0.4</v>
      </c>
      <c r="F32" s="76">
        <v>0.47</v>
      </c>
      <c r="G32" s="76">
        <v>0.13</v>
      </c>
      <c r="H32" s="78">
        <v>0</v>
      </c>
      <c r="I32" s="61"/>
    </row>
    <row r="33" spans="1:9" ht="30" customHeight="1">
      <c r="A33" s="37" t="s">
        <v>24</v>
      </c>
      <c r="B33" s="75">
        <v>98</v>
      </c>
      <c r="C33" s="87">
        <f>B33/B31</f>
        <v>0.7538461538461538</v>
      </c>
      <c r="D33" s="108">
        <v>3.36</v>
      </c>
      <c r="E33" s="76">
        <v>0.19</v>
      </c>
      <c r="F33" s="76">
        <v>0.53</v>
      </c>
      <c r="G33" s="76">
        <v>0.17</v>
      </c>
      <c r="H33" s="78">
        <v>0.1</v>
      </c>
      <c r="I33" s="61"/>
    </row>
    <row r="34" spans="1:9" ht="26.25" customHeight="1">
      <c r="A34" s="37" t="s">
        <v>22</v>
      </c>
      <c r="B34" s="75">
        <v>14</v>
      </c>
      <c r="C34" s="87">
        <f>B34/B31</f>
        <v>0.1076923076923077</v>
      </c>
      <c r="D34" s="108">
        <v>3.62</v>
      </c>
      <c r="E34" s="76">
        <v>0.14</v>
      </c>
      <c r="F34" s="76">
        <v>0.5</v>
      </c>
      <c r="G34" s="76">
        <v>0.21</v>
      </c>
      <c r="H34" s="78">
        <v>0.14</v>
      </c>
      <c r="I34" s="61"/>
    </row>
    <row r="35" spans="1:8" ht="33" customHeight="1">
      <c r="A35" s="58" t="s">
        <v>58</v>
      </c>
      <c r="B35" s="58"/>
      <c r="C35" s="93"/>
      <c r="D35" s="111"/>
      <c r="E35" s="56"/>
      <c r="F35" s="56"/>
      <c r="G35" s="56"/>
      <c r="H35" s="23"/>
    </row>
    <row r="36" spans="1:8" ht="39" customHeight="1">
      <c r="A36" s="39"/>
      <c r="B36" s="95" t="s">
        <v>80</v>
      </c>
      <c r="C36" s="85" t="s">
        <v>52</v>
      </c>
      <c r="D36" s="70" t="s">
        <v>89</v>
      </c>
      <c r="E36" s="32" t="s">
        <v>61</v>
      </c>
      <c r="F36" s="32" t="s">
        <v>60</v>
      </c>
      <c r="G36" s="59" t="s">
        <v>59</v>
      </c>
      <c r="H36" s="28" t="s">
        <v>62</v>
      </c>
    </row>
    <row r="37" spans="1:9" ht="30" customHeight="1">
      <c r="A37" s="72" t="s">
        <v>51</v>
      </c>
      <c r="B37" s="79">
        <v>242</v>
      </c>
      <c r="C37" s="86"/>
      <c r="D37" s="107">
        <v>3.34</v>
      </c>
      <c r="E37" s="74">
        <v>0.08</v>
      </c>
      <c r="F37" s="74">
        <v>0.36</v>
      </c>
      <c r="G37" s="74">
        <v>0.39</v>
      </c>
      <c r="H37" s="77">
        <v>0.17</v>
      </c>
      <c r="I37" s="61"/>
    </row>
    <row r="38" spans="1:9" ht="30" customHeight="1">
      <c r="A38" s="81" t="s">
        <v>82</v>
      </c>
      <c r="B38" s="82">
        <v>111</v>
      </c>
      <c r="C38" s="88">
        <f>B38/B37</f>
        <v>0.45867768595041325</v>
      </c>
      <c r="D38" s="109">
        <v>3.32</v>
      </c>
      <c r="E38" s="83">
        <v>0.06</v>
      </c>
      <c r="F38" s="83">
        <v>0.35</v>
      </c>
      <c r="G38" s="83">
        <v>0.41</v>
      </c>
      <c r="H38" s="84">
        <v>0.18</v>
      </c>
      <c r="I38" s="61"/>
    </row>
    <row r="39" spans="1:9" ht="30" customHeight="1">
      <c r="A39" s="37" t="s">
        <v>86</v>
      </c>
      <c r="B39" s="75">
        <v>12</v>
      </c>
      <c r="C39" s="87">
        <f>B39/B38</f>
        <v>0.10810810810810811</v>
      </c>
      <c r="D39" s="108">
        <v>3.28</v>
      </c>
      <c r="E39" s="76">
        <v>0.05</v>
      </c>
      <c r="F39" s="76">
        <v>0.33</v>
      </c>
      <c r="G39" s="76">
        <v>0.48</v>
      </c>
      <c r="H39" s="78">
        <v>0.14</v>
      </c>
      <c r="I39" s="61"/>
    </row>
    <row r="40" spans="1:9" ht="30" customHeight="1">
      <c r="A40" s="37" t="s">
        <v>24</v>
      </c>
      <c r="B40" s="75">
        <v>79</v>
      </c>
      <c r="C40" s="87">
        <f>B40/B38</f>
        <v>0.7117117117117117</v>
      </c>
      <c r="D40" s="108">
        <v>3.24</v>
      </c>
      <c r="E40" s="76">
        <v>0.05</v>
      </c>
      <c r="F40" s="76">
        <v>0.33</v>
      </c>
      <c r="G40" s="76">
        <v>0.48</v>
      </c>
      <c r="H40" s="78">
        <v>0.14</v>
      </c>
      <c r="I40" s="61"/>
    </row>
    <row r="41" spans="1:9" ht="30" customHeight="1">
      <c r="A41" s="37" t="s">
        <v>22</v>
      </c>
      <c r="B41" s="75">
        <v>19</v>
      </c>
      <c r="C41" s="87">
        <f>B41/B38</f>
        <v>0.17117117117117117</v>
      </c>
      <c r="D41" s="108">
        <v>3.52</v>
      </c>
      <c r="E41" s="76">
        <v>0.05</v>
      </c>
      <c r="F41" s="76">
        <v>0.42</v>
      </c>
      <c r="G41" s="76">
        <v>0.26</v>
      </c>
      <c r="H41" s="78">
        <v>0.26</v>
      </c>
      <c r="I41" s="61"/>
    </row>
    <row r="42" spans="1:9" ht="30" customHeight="1">
      <c r="A42" s="81" t="s">
        <v>78</v>
      </c>
      <c r="B42" s="82">
        <v>131</v>
      </c>
      <c r="C42" s="88">
        <f>B42/B37</f>
        <v>0.5413223140495868</v>
      </c>
      <c r="D42" s="109">
        <v>3.37</v>
      </c>
      <c r="E42" s="83">
        <v>0.1</v>
      </c>
      <c r="F42" s="83">
        <v>0.36</v>
      </c>
      <c r="G42" s="83">
        <v>0.37</v>
      </c>
      <c r="H42" s="84">
        <v>0.17</v>
      </c>
      <c r="I42" s="61"/>
    </row>
    <row r="43" spans="1:9" ht="30" customHeight="1">
      <c r="A43" s="37" t="s">
        <v>86</v>
      </c>
      <c r="B43" s="75">
        <v>16</v>
      </c>
      <c r="C43" s="87">
        <f>B43/B42</f>
        <v>0.12213740458015267</v>
      </c>
      <c r="D43" s="108">
        <v>3.21</v>
      </c>
      <c r="E43" s="76">
        <v>0.19</v>
      </c>
      <c r="F43" s="76">
        <v>0.56</v>
      </c>
      <c r="G43" s="76">
        <v>0.19</v>
      </c>
      <c r="H43" s="78">
        <v>0.06</v>
      </c>
      <c r="I43" s="61"/>
    </row>
    <row r="44" spans="1:9" ht="30" customHeight="1">
      <c r="A44" s="37" t="s">
        <v>24</v>
      </c>
      <c r="B44" s="75">
        <v>99</v>
      </c>
      <c r="C44" s="87">
        <f>B44/B42</f>
        <v>0.7557251908396947</v>
      </c>
      <c r="D44" s="108">
        <v>3.36</v>
      </c>
      <c r="E44" s="76">
        <v>0.09</v>
      </c>
      <c r="F44" s="76">
        <v>0.33</v>
      </c>
      <c r="G44" s="76">
        <v>0.39</v>
      </c>
      <c r="H44" s="78">
        <v>0.18</v>
      </c>
      <c r="I44" s="61"/>
    </row>
    <row r="45" spans="1:9" ht="30" customHeight="1">
      <c r="A45" s="37" t="s">
        <v>22</v>
      </c>
      <c r="B45" s="75">
        <v>15</v>
      </c>
      <c r="C45" s="87">
        <f>B45/B42</f>
        <v>0.11450381679389313</v>
      </c>
      <c r="D45" s="108">
        <v>3.62</v>
      </c>
      <c r="E45" s="76">
        <v>0.07</v>
      </c>
      <c r="F45" s="76">
        <v>0.33</v>
      </c>
      <c r="G45" s="76">
        <v>0.4</v>
      </c>
      <c r="H45" s="78">
        <v>0.2</v>
      </c>
      <c r="I45" s="61"/>
    </row>
    <row r="46" spans="1:8" ht="30.75" customHeight="1">
      <c r="A46" s="58" t="s">
        <v>63</v>
      </c>
      <c r="B46" s="58"/>
      <c r="C46" s="93"/>
      <c r="D46" s="111"/>
      <c r="E46" s="56"/>
      <c r="F46" s="56"/>
      <c r="G46" s="56"/>
      <c r="H46" s="23"/>
    </row>
    <row r="47" spans="1:8" ht="39.75" customHeight="1">
      <c r="A47" s="39"/>
      <c r="B47" s="95" t="s">
        <v>80</v>
      </c>
      <c r="C47" s="85" t="s">
        <v>52</v>
      </c>
      <c r="D47" s="70" t="s">
        <v>89</v>
      </c>
      <c r="E47" s="32" t="s">
        <v>61</v>
      </c>
      <c r="F47" s="32" t="s">
        <v>60</v>
      </c>
      <c r="G47" s="59" t="s">
        <v>59</v>
      </c>
      <c r="H47" s="28" t="s">
        <v>62</v>
      </c>
    </row>
    <row r="48" spans="1:9" ht="30" customHeight="1">
      <c r="A48" s="72" t="s">
        <v>51</v>
      </c>
      <c r="B48" s="79">
        <v>384</v>
      </c>
      <c r="C48" s="86"/>
      <c r="D48" s="107">
        <v>3.34</v>
      </c>
      <c r="E48" s="74">
        <v>0.25</v>
      </c>
      <c r="F48" s="74">
        <v>0.57</v>
      </c>
      <c r="G48" s="74">
        <v>0.17</v>
      </c>
      <c r="H48" s="77">
        <v>0.02</v>
      </c>
      <c r="I48" s="61"/>
    </row>
    <row r="49" spans="1:9" ht="30" customHeight="1">
      <c r="A49" s="37" t="s">
        <v>82</v>
      </c>
      <c r="B49" s="75">
        <v>216</v>
      </c>
      <c r="C49" s="87">
        <f>B49/B48</f>
        <v>0.5625</v>
      </c>
      <c r="D49" s="108">
        <v>3.25</v>
      </c>
      <c r="E49" s="76">
        <v>0.2</v>
      </c>
      <c r="F49" s="76">
        <v>0.59</v>
      </c>
      <c r="G49" s="76">
        <v>0.19</v>
      </c>
      <c r="H49" s="78">
        <v>0.01</v>
      </c>
      <c r="I49" s="61"/>
    </row>
    <row r="50" spans="1:9" ht="30" customHeight="1">
      <c r="A50" s="37" t="s">
        <v>78</v>
      </c>
      <c r="B50" s="75">
        <v>168</v>
      </c>
      <c r="C50" s="87">
        <f>B50/B48</f>
        <v>0.4375</v>
      </c>
      <c r="D50" s="108">
        <v>3.35</v>
      </c>
      <c r="E50" s="76">
        <v>0.3</v>
      </c>
      <c r="F50" s="76">
        <v>0.54</v>
      </c>
      <c r="G50" s="76">
        <v>0.14</v>
      </c>
      <c r="H50" s="78">
        <v>0.02</v>
      </c>
      <c r="I50" s="61"/>
    </row>
    <row r="51" spans="1:8" ht="33" customHeight="1">
      <c r="A51" s="58" t="s">
        <v>64</v>
      </c>
      <c r="B51" s="58"/>
      <c r="C51" s="93"/>
      <c r="D51" s="111"/>
      <c r="E51" s="56"/>
      <c r="F51" s="56"/>
      <c r="G51" s="56"/>
      <c r="H51" s="23"/>
    </row>
    <row r="52" spans="1:8" ht="41.25" customHeight="1">
      <c r="A52" s="39"/>
      <c r="B52" s="95" t="s">
        <v>80</v>
      </c>
      <c r="C52" s="85" t="s">
        <v>52</v>
      </c>
      <c r="D52" s="70" t="s">
        <v>89</v>
      </c>
      <c r="E52" s="32" t="s">
        <v>65</v>
      </c>
      <c r="F52" s="32" t="s">
        <v>66</v>
      </c>
      <c r="G52" s="59" t="s">
        <v>67</v>
      </c>
      <c r="H52" s="28" t="s">
        <v>68</v>
      </c>
    </row>
    <row r="53" spans="1:9" ht="30" customHeight="1">
      <c r="A53" s="72" t="s">
        <v>51</v>
      </c>
      <c r="B53" s="79">
        <v>380</v>
      </c>
      <c r="C53" s="86"/>
      <c r="D53" s="107">
        <v>3.34</v>
      </c>
      <c r="E53" s="74">
        <v>0.13</v>
      </c>
      <c r="F53" s="74">
        <v>0.55</v>
      </c>
      <c r="G53" s="74">
        <v>0.26</v>
      </c>
      <c r="H53" s="77">
        <v>0.05</v>
      </c>
      <c r="I53" s="61"/>
    </row>
    <row r="54" spans="1:9" ht="30" customHeight="1">
      <c r="A54" s="37" t="s">
        <v>82</v>
      </c>
      <c r="B54" s="75">
        <v>214</v>
      </c>
      <c r="C54" s="87">
        <f>B54/B53</f>
        <v>0.5631578947368421</v>
      </c>
      <c r="D54" s="108">
        <v>3.32</v>
      </c>
      <c r="E54" s="76">
        <v>0.13</v>
      </c>
      <c r="F54" s="76">
        <v>0.55</v>
      </c>
      <c r="G54" s="76">
        <v>0.27</v>
      </c>
      <c r="H54" s="78">
        <v>0.06</v>
      </c>
      <c r="I54" s="61"/>
    </row>
    <row r="55" spans="1:9" ht="30" customHeight="1">
      <c r="A55" s="37" t="s">
        <v>78</v>
      </c>
      <c r="B55" s="75">
        <v>166</v>
      </c>
      <c r="C55" s="87">
        <f>B55/B53</f>
        <v>0.4368421052631579</v>
      </c>
      <c r="D55" s="108">
        <v>3.37</v>
      </c>
      <c r="E55" s="76">
        <v>0.14</v>
      </c>
      <c r="F55" s="76">
        <v>0.55</v>
      </c>
      <c r="G55" s="76">
        <v>0.26</v>
      </c>
      <c r="H55" s="78">
        <v>0.04</v>
      </c>
      <c r="I55" s="61"/>
    </row>
    <row r="56" spans="1:8" ht="33" customHeight="1">
      <c r="A56" s="58" t="s">
        <v>69</v>
      </c>
      <c r="B56" s="58"/>
      <c r="C56" s="93"/>
      <c r="D56" s="111"/>
      <c r="E56" s="56"/>
      <c r="F56" s="56"/>
      <c r="G56" s="56"/>
      <c r="H56" s="23"/>
    </row>
    <row r="57" spans="1:8" ht="41.25" customHeight="1">
      <c r="A57" s="39"/>
      <c r="B57" s="95" t="s">
        <v>80</v>
      </c>
      <c r="C57" s="85" t="s">
        <v>52</v>
      </c>
      <c r="D57" s="70" t="s">
        <v>89</v>
      </c>
      <c r="E57" s="32" t="s">
        <v>54</v>
      </c>
      <c r="F57" s="32" t="s">
        <v>55</v>
      </c>
      <c r="G57" s="59" t="s">
        <v>56</v>
      </c>
      <c r="H57" s="28" t="s">
        <v>57</v>
      </c>
    </row>
    <row r="58" spans="1:9" ht="30" customHeight="1">
      <c r="A58" s="72" t="s">
        <v>51</v>
      </c>
      <c r="B58" s="79">
        <v>379</v>
      </c>
      <c r="C58" s="86"/>
      <c r="D58" s="107">
        <v>3.34</v>
      </c>
      <c r="E58" s="74">
        <v>0.24</v>
      </c>
      <c r="F58" s="74">
        <v>0.66</v>
      </c>
      <c r="G58" s="74">
        <v>0.09</v>
      </c>
      <c r="H58" s="77">
        <v>0.01</v>
      </c>
      <c r="I58" s="61"/>
    </row>
    <row r="59" spans="1:9" ht="30" customHeight="1">
      <c r="A59" s="37" t="s">
        <v>82</v>
      </c>
      <c r="B59" s="75">
        <v>212</v>
      </c>
      <c r="C59" s="87">
        <f>B59/B58</f>
        <v>0.5593667546174143</v>
      </c>
      <c r="D59" s="108">
        <v>3.32</v>
      </c>
      <c r="E59" s="76">
        <v>0.23</v>
      </c>
      <c r="F59" s="76">
        <v>0.67</v>
      </c>
      <c r="G59" s="76">
        <v>0.1</v>
      </c>
      <c r="H59" s="78">
        <v>0</v>
      </c>
      <c r="I59" s="61"/>
    </row>
    <row r="60" spans="1:9" ht="30" customHeight="1">
      <c r="A60" s="37" t="s">
        <v>78</v>
      </c>
      <c r="B60" s="75">
        <v>167</v>
      </c>
      <c r="C60" s="87">
        <f>B60/B58</f>
        <v>0.44063324538258575</v>
      </c>
      <c r="D60" s="108">
        <v>3.37</v>
      </c>
      <c r="E60" s="76">
        <v>0.26</v>
      </c>
      <c r="F60" s="76">
        <v>0.65</v>
      </c>
      <c r="G60" s="76">
        <v>0.08</v>
      </c>
      <c r="H60" s="78">
        <v>0.01</v>
      </c>
      <c r="I60" s="61"/>
    </row>
    <row r="61" spans="1:8" ht="33" customHeight="1">
      <c r="A61" s="57" t="s">
        <v>70</v>
      </c>
      <c r="B61" s="57"/>
      <c r="C61" s="94"/>
      <c r="D61" s="112"/>
      <c r="E61" s="56"/>
      <c r="F61" s="56"/>
      <c r="G61" s="56"/>
      <c r="H61" s="23"/>
    </row>
    <row r="62" spans="1:9" ht="39" customHeight="1">
      <c r="A62" s="39"/>
      <c r="B62" s="95" t="s">
        <v>80</v>
      </c>
      <c r="C62" s="85" t="s">
        <v>52</v>
      </c>
      <c r="D62" s="70" t="s">
        <v>89</v>
      </c>
      <c r="E62" s="32" t="s">
        <v>71</v>
      </c>
      <c r="F62" s="32" t="s">
        <v>72</v>
      </c>
      <c r="G62" s="59" t="s">
        <v>73</v>
      </c>
      <c r="H62" s="28" t="s">
        <v>74</v>
      </c>
      <c r="I62" s="62" t="s">
        <v>75</v>
      </c>
    </row>
    <row r="63" spans="1:9" ht="30" customHeight="1">
      <c r="A63" s="72" t="s">
        <v>51</v>
      </c>
      <c r="B63" s="79">
        <v>372</v>
      </c>
      <c r="C63" s="86"/>
      <c r="D63" s="107">
        <v>3.34</v>
      </c>
      <c r="E63" s="74">
        <v>0.2</v>
      </c>
      <c r="F63" s="74">
        <v>0.54</v>
      </c>
      <c r="G63" s="74">
        <v>0.01</v>
      </c>
      <c r="H63" s="77">
        <v>0.01</v>
      </c>
      <c r="I63" s="80">
        <v>0.24</v>
      </c>
    </row>
    <row r="64" spans="1:9" ht="30" customHeight="1">
      <c r="A64" s="37" t="s">
        <v>82</v>
      </c>
      <c r="B64" s="75">
        <v>209</v>
      </c>
      <c r="C64" s="87">
        <f>B64/B63</f>
        <v>0.5618279569892473</v>
      </c>
      <c r="D64" s="108">
        <v>3.32</v>
      </c>
      <c r="E64" s="76">
        <v>0.19</v>
      </c>
      <c r="F64" s="76">
        <v>0.54</v>
      </c>
      <c r="G64" s="76">
        <v>0.01</v>
      </c>
      <c r="H64" s="78">
        <v>0</v>
      </c>
      <c r="I64" s="78">
        <v>0.26</v>
      </c>
    </row>
    <row r="65" spans="1:9" ht="30" customHeight="1">
      <c r="A65" s="37" t="s">
        <v>78</v>
      </c>
      <c r="B65" s="75">
        <v>163</v>
      </c>
      <c r="C65" s="87">
        <f>B65/B63</f>
        <v>0.4381720430107527</v>
      </c>
      <c r="D65" s="108">
        <v>3.37</v>
      </c>
      <c r="E65" s="76">
        <v>0.2</v>
      </c>
      <c r="F65" s="76">
        <v>0.55</v>
      </c>
      <c r="G65" s="76">
        <v>0.01</v>
      </c>
      <c r="H65" s="78">
        <v>0.01</v>
      </c>
      <c r="I65" s="78">
        <v>0.22</v>
      </c>
    </row>
  </sheetData>
  <mergeCells count="1">
    <mergeCell ref="A1:H1"/>
  </mergeCells>
  <printOptions/>
  <pageMargins left="0.5" right="0.5" top="0.5" bottom="0.5" header="0.5" footer="0.3"/>
  <pageSetup horizontalDpi="600" verticalDpi="600" orientation="portrait" scale="70" r:id="rId1"/>
  <headerFooter alignWithMargins="0">
    <oddFooter>&amp;L&amp;"Arial,Italic"&amp;9Prepared by: Office of Institutional Research (ch, yl, pn)&amp;C&amp;"Arial,Italic"&amp;9Table 7, Page &amp;P of &amp;N&amp;R&amp;"Arial,Italic"&amp;9 05/15/2009</oddFooter>
  </headerFooter>
  <rowBreaks count="1" manualBreakCount="1">
    <brk id="3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65"/>
  <sheetViews>
    <sheetView zoomScale="60" zoomScaleNormal="60" workbookViewId="0" topLeftCell="A16">
      <selection activeCell="G6" sqref="G6"/>
    </sheetView>
  </sheetViews>
  <sheetFormatPr defaultColWidth="9.140625" defaultRowHeight="12.75"/>
  <cols>
    <col min="1" max="1" width="24.8515625" style="0" customWidth="1"/>
    <col min="2" max="2" width="13.421875" style="0" customWidth="1"/>
    <col min="3" max="3" width="13.28125" style="0" customWidth="1"/>
    <col min="4" max="4" width="12.57421875" style="0" customWidth="1"/>
    <col min="5" max="5" width="14.7109375" style="0" customWidth="1"/>
    <col min="6" max="7" width="13.57421875" style="0" customWidth="1"/>
    <col min="8" max="8" width="12.8515625" style="0" customWidth="1"/>
    <col min="9" max="9" width="13.28125" style="0" customWidth="1"/>
  </cols>
  <sheetData>
    <row r="1" spans="1:8" ht="17.25" customHeight="1">
      <c r="A1" s="175" t="s">
        <v>0</v>
      </c>
      <c r="B1" s="175"/>
      <c r="C1" s="175"/>
      <c r="D1" s="175"/>
      <c r="E1" s="175"/>
      <c r="F1" s="175"/>
      <c r="G1" s="175"/>
      <c r="H1" s="175"/>
    </row>
    <row r="2" spans="1:8" ht="23.25" customHeight="1">
      <c r="A2" s="3" t="s">
        <v>147</v>
      </c>
      <c r="B2" s="3"/>
      <c r="C2" s="3"/>
      <c r="D2" s="3"/>
      <c r="E2" s="3"/>
      <c r="F2" s="3"/>
      <c r="G2" s="3"/>
      <c r="H2" s="3"/>
    </row>
    <row r="3" spans="1:8" ht="24.75" customHeight="1">
      <c r="A3" s="142" t="s">
        <v>148</v>
      </c>
      <c r="B3" s="1"/>
      <c r="C3" s="1"/>
      <c r="D3" s="1"/>
      <c r="E3" s="1"/>
      <c r="F3" s="1"/>
      <c r="G3" s="1"/>
      <c r="H3" s="2"/>
    </row>
    <row r="4" spans="1:8" ht="32.25" customHeight="1">
      <c r="A4" s="58" t="s">
        <v>84</v>
      </c>
      <c r="B4" s="58"/>
      <c r="C4" s="73"/>
      <c r="D4" s="73"/>
      <c r="E4" s="56"/>
      <c r="F4" s="56"/>
      <c r="G4" s="56"/>
      <c r="H4" s="23"/>
    </row>
    <row r="5" spans="1:8" ht="42" customHeight="1">
      <c r="A5" s="39"/>
      <c r="B5" s="95" t="s">
        <v>80</v>
      </c>
      <c r="C5" s="85" t="s">
        <v>52</v>
      </c>
      <c r="D5" s="89" t="s">
        <v>89</v>
      </c>
      <c r="E5" s="28" t="s">
        <v>85</v>
      </c>
      <c r="F5" s="32" t="s">
        <v>22</v>
      </c>
      <c r="G5" s="59"/>
      <c r="H5" s="28"/>
    </row>
    <row r="6" spans="1:9" ht="30" customHeight="1">
      <c r="A6" s="17" t="s">
        <v>51</v>
      </c>
      <c r="B6" s="17">
        <v>179</v>
      </c>
      <c r="C6" s="86"/>
      <c r="D6" s="107">
        <v>3.72</v>
      </c>
      <c r="E6" s="74">
        <v>0.28</v>
      </c>
      <c r="F6" s="74">
        <v>0.72</v>
      </c>
      <c r="G6" s="74"/>
      <c r="H6" s="60"/>
      <c r="I6" s="61"/>
    </row>
    <row r="7" spans="1:9" ht="30" customHeight="1">
      <c r="A7" s="37" t="s">
        <v>82</v>
      </c>
      <c r="B7" s="75">
        <v>91</v>
      </c>
      <c r="C7" s="87">
        <f>B7/B6</f>
        <v>0.5083798882681564</v>
      </c>
      <c r="D7" s="108">
        <v>3.72</v>
      </c>
      <c r="E7" s="76">
        <v>0.35</v>
      </c>
      <c r="F7" s="76">
        <v>0.65</v>
      </c>
      <c r="G7" s="76"/>
      <c r="H7" s="60"/>
      <c r="I7" s="61"/>
    </row>
    <row r="8" spans="1:9" ht="30" customHeight="1">
      <c r="A8" s="37" t="s">
        <v>78</v>
      </c>
      <c r="B8" s="75">
        <v>88</v>
      </c>
      <c r="C8" s="87">
        <f>B8/B6</f>
        <v>0.49162011173184356</v>
      </c>
      <c r="D8" s="108">
        <v>3.72</v>
      </c>
      <c r="E8" s="76">
        <v>0.2</v>
      </c>
      <c r="F8" s="76">
        <v>0.8</v>
      </c>
      <c r="G8" s="76"/>
      <c r="H8" s="60"/>
      <c r="I8" s="61"/>
    </row>
    <row r="9" spans="1:8" ht="35.25" customHeight="1">
      <c r="A9" s="90" t="s">
        <v>83</v>
      </c>
      <c r="B9" s="90"/>
      <c r="C9" s="91"/>
      <c r="D9" s="110"/>
      <c r="E9" s="92"/>
      <c r="F9" s="56"/>
      <c r="G9" s="56"/>
      <c r="H9" s="23"/>
    </row>
    <row r="10" spans="1:8" ht="40.5" customHeight="1">
      <c r="A10" s="39"/>
      <c r="B10" s="95" t="s">
        <v>80</v>
      </c>
      <c r="C10" s="85" t="s">
        <v>52</v>
      </c>
      <c r="D10" s="70" t="s">
        <v>89</v>
      </c>
      <c r="E10" s="32" t="s">
        <v>81</v>
      </c>
      <c r="F10" s="32" t="s">
        <v>24</v>
      </c>
      <c r="G10" s="59" t="s">
        <v>22</v>
      </c>
      <c r="H10" s="28"/>
    </row>
    <row r="11" spans="1:9" ht="30" customHeight="1">
      <c r="A11" s="17" t="s">
        <v>51</v>
      </c>
      <c r="B11" s="17">
        <v>152</v>
      </c>
      <c r="C11" s="86"/>
      <c r="D11" s="107">
        <v>3.72</v>
      </c>
      <c r="E11" s="74">
        <v>0.38</v>
      </c>
      <c r="F11" s="74">
        <v>0.55</v>
      </c>
      <c r="G11" s="74">
        <v>0.07</v>
      </c>
      <c r="H11" s="60"/>
      <c r="I11" s="61"/>
    </row>
    <row r="12" spans="1:9" ht="30" customHeight="1">
      <c r="A12" s="37" t="s">
        <v>82</v>
      </c>
      <c r="B12" s="75">
        <v>66</v>
      </c>
      <c r="C12" s="87">
        <f>B12/B11</f>
        <v>0.4342105263157895</v>
      </c>
      <c r="D12" s="108">
        <v>3.72</v>
      </c>
      <c r="E12" s="76">
        <v>0.33</v>
      </c>
      <c r="F12" s="76">
        <v>0.55</v>
      </c>
      <c r="G12" s="76">
        <v>0.12</v>
      </c>
      <c r="H12" s="60"/>
      <c r="I12" s="61"/>
    </row>
    <row r="13" spans="1:9" ht="30" customHeight="1">
      <c r="A13" s="37" t="s">
        <v>78</v>
      </c>
      <c r="B13" s="75">
        <v>86</v>
      </c>
      <c r="C13" s="87">
        <f>B13/B11</f>
        <v>0.5657894736842105</v>
      </c>
      <c r="D13" s="108">
        <v>3.72</v>
      </c>
      <c r="E13" s="76">
        <v>0.42</v>
      </c>
      <c r="F13" s="76">
        <v>0.55</v>
      </c>
      <c r="G13" s="76">
        <v>0.03</v>
      </c>
      <c r="H13" s="60"/>
      <c r="I13" s="61"/>
    </row>
    <row r="14" spans="1:8" ht="36" customHeight="1">
      <c r="A14" s="58" t="s">
        <v>87</v>
      </c>
      <c r="B14" s="58"/>
      <c r="C14" s="91"/>
      <c r="D14" s="110"/>
      <c r="E14" s="56"/>
      <c r="F14" s="56"/>
      <c r="G14" s="56"/>
      <c r="H14" s="23"/>
    </row>
    <row r="15" spans="1:8" ht="39.75" customHeight="1">
      <c r="A15" s="39"/>
      <c r="B15" s="95" t="s">
        <v>80</v>
      </c>
      <c r="C15" s="85" t="s">
        <v>52</v>
      </c>
      <c r="D15" s="70" t="s">
        <v>89</v>
      </c>
      <c r="E15" s="32" t="s">
        <v>81</v>
      </c>
      <c r="F15" s="32" t="s">
        <v>24</v>
      </c>
      <c r="G15" s="59" t="s">
        <v>22</v>
      </c>
      <c r="H15" s="28"/>
    </row>
    <row r="16" spans="1:9" ht="30" customHeight="1">
      <c r="A16" s="17" t="s">
        <v>51</v>
      </c>
      <c r="B16" s="17">
        <v>112</v>
      </c>
      <c r="C16" s="86"/>
      <c r="D16" s="107">
        <v>3.73</v>
      </c>
      <c r="E16" s="74">
        <v>0.42</v>
      </c>
      <c r="F16" s="74">
        <v>0.55</v>
      </c>
      <c r="G16" s="74">
        <v>0.03</v>
      </c>
      <c r="H16" s="60"/>
      <c r="I16" s="61"/>
    </row>
    <row r="17" spans="1:9" ht="30" customHeight="1">
      <c r="A17" s="37" t="s">
        <v>82</v>
      </c>
      <c r="B17" s="75">
        <v>43</v>
      </c>
      <c r="C17" s="87">
        <f>B17/B16</f>
        <v>0.38392857142857145</v>
      </c>
      <c r="D17" s="108">
        <v>3.71</v>
      </c>
      <c r="E17" s="76">
        <v>0.4</v>
      </c>
      <c r="F17" s="76">
        <v>0.56</v>
      </c>
      <c r="G17" s="76">
        <v>0.05</v>
      </c>
      <c r="H17" s="60"/>
      <c r="I17" s="61"/>
    </row>
    <row r="18" spans="1:9" ht="30" customHeight="1">
      <c r="A18" s="37" t="s">
        <v>78</v>
      </c>
      <c r="B18" s="75">
        <v>69</v>
      </c>
      <c r="C18" s="87">
        <f>B18/B16</f>
        <v>0.6160714285714286</v>
      </c>
      <c r="D18" s="108">
        <v>3.75</v>
      </c>
      <c r="E18" s="76">
        <v>0.43</v>
      </c>
      <c r="F18" s="76">
        <v>0.55</v>
      </c>
      <c r="G18" s="76">
        <v>0.01</v>
      </c>
      <c r="H18" s="60"/>
      <c r="I18" s="61"/>
    </row>
    <row r="19" spans="1:8" ht="34.5" customHeight="1">
      <c r="A19" s="58" t="s">
        <v>97</v>
      </c>
      <c r="B19" s="58"/>
      <c r="C19" s="91"/>
      <c r="D19" s="110"/>
      <c r="E19" s="56"/>
      <c r="F19" s="56"/>
      <c r="G19" s="56"/>
      <c r="H19" s="23"/>
    </row>
    <row r="20" spans="1:8" ht="42" customHeight="1">
      <c r="A20" s="39"/>
      <c r="B20" s="95" t="s">
        <v>80</v>
      </c>
      <c r="C20" s="85" t="s">
        <v>52</v>
      </c>
      <c r="D20" s="70" t="s">
        <v>89</v>
      </c>
      <c r="E20" s="32" t="s">
        <v>81</v>
      </c>
      <c r="F20" s="32" t="s">
        <v>24</v>
      </c>
      <c r="G20" s="59" t="s">
        <v>22</v>
      </c>
      <c r="H20" s="28"/>
    </row>
    <row r="21" spans="1:9" ht="30" customHeight="1">
      <c r="A21" s="17" t="s">
        <v>51</v>
      </c>
      <c r="B21" s="17">
        <v>40</v>
      </c>
      <c r="C21" s="86"/>
      <c r="D21" s="107">
        <v>3.69</v>
      </c>
      <c r="E21" s="74">
        <v>0.28</v>
      </c>
      <c r="F21" s="74">
        <v>0.53</v>
      </c>
      <c r="G21" s="74">
        <v>0.2</v>
      </c>
      <c r="H21" s="60"/>
      <c r="I21" s="61"/>
    </row>
    <row r="22" spans="1:9" ht="30" customHeight="1">
      <c r="A22" s="37" t="s">
        <v>82</v>
      </c>
      <c r="B22" s="75">
        <v>23</v>
      </c>
      <c r="C22" s="87">
        <f>B22/B21</f>
        <v>0.575</v>
      </c>
      <c r="D22" s="108">
        <v>3.73</v>
      </c>
      <c r="E22" s="76">
        <v>0.22</v>
      </c>
      <c r="F22" s="76">
        <v>0.52</v>
      </c>
      <c r="G22" s="76">
        <v>0.26</v>
      </c>
      <c r="H22" s="60"/>
      <c r="I22" s="61"/>
    </row>
    <row r="23" spans="1:9" ht="30" customHeight="1">
      <c r="A23" s="37" t="s">
        <v>78</v>
      </c>
      <c r="B23" s="75">
        <v>17</v>
      </c>
      <c r="C23" s="87">
        <f>B23/B21</f>
        <v>0.425</v>
      </c>
      <c r="D23" s="108">
        <v>3.63</v>
      </c>
      <c r="E23" s="76">
        <v>0.35</v>
      </c>
      <c r="F23" s="76">
        <v>0.53</v>
      </c>
      <c r="G23" s="76">
        <v>0.12</v>
      </c>
      <c r="H23" s="60"/>
      <c r="I23" s="61"/>
    </row>
    <row r="24" spans="1:8" ht="31.5" customHeight="1">
      <c r="A24" s="58" t="s">
        <v>53</v>
      </c>
      <c r="B24" s="58"/>
      <c r="C24" s="93"/>
      <c r="D24" s="111"/>
      <c r="E24" s="92"/>
      <c r="F24" s="56"/>
      <c r="G24" s="56"/>
      <c r="H24" s="23"/>
    </row>
    <row r="25" spans="1:8" ht="37.5" customHeight="1">
      <c r="A25" s="72"/>
      <c r="B25" s="95" t="s">
        <v>80</v>
      </c>
      <c r="C25" s="85" t="s">
        <v>52</v>
      </c>
      <c r="D25" s="70" t="s">
        <v>89</v>
      </c>
      <c r="E25" s="32" t="s">
        <v>54</v>
      </c>
      <c r="F25" s="32" t="s">
        <v>55</v>
      </c>
      <c r="G25" s="59" t="s">
        <v>56</v>
      </c>
      <c r="H25" s="28" t="s">
        <v>57</v>
      </c>
    </row>
    <row r="26" spans="1:9" ht="30" customHeight="1">
      <c r="A26" s="17" t="s">
        <v>51</v>
      </c>
      <c r="B26" s="17">
        <v>69</v>
      </c>
      <c r="C26" s="86"/>
      <c r="D26" s="107">
        <v>3.72</v>
      </c>
      <c r="E26" s="74">
        <v>0.22</v>
      </c>
      <c r="F26" s="74">
        <v>0.52</v>
      </c>
      <c r="G26" s="74">
        <v>0.23</v>
      </c>
      <c r="H26" s="77">
        <v>0.03</v>
      </c>
      <c r="I26" s="61"/>
    </row>
    <row r="27" spans="1:9" ht="30" customHeight="1">
      <c r="A27" s="81" t="s">
        <v>82</v>
      </c>
      <c r="B27" s="82">
        <v>1</v>
      </c>
      <c r="C27" s="88">
        <f>B27/B26</f>
        <v>0.014492753623188406</v>
      </c>
      <c r="D27" s="109">
        <v>3.72</v>
      </c>
      <c r="E27" s="83">
        <v>0</v>
      </c>
      <c r="F27" s="83">
        <v>0</v>
      </c>
      <c r="G27" s="83">
        <v>1</v>
      </c>
      <c r="H27" s="84">
        <v>0</v>
      </c>
      <c r="I27" s="61"/>
    </row>
    <row r="28" spans="1:9" ht="30" customHeight="1">
      <c r="A28" s="37" t="s">
        <v>86</v>
      </c>
      <c r="B28" s="75">
        <v>0</v>
      </c>
      <c r="C28" s="87">
        <f>B28/B27</f>
        <v>0</v>
      </c>
      <c r="D28" s="108">
        <v>3.73</v>
      </c>
      <c r="E28" s="76" t="s">
        <v>130</v>
      </c>
      <c r="F28" s="76" t="s">
        <v>130</v>
      </c>
      <c r="G28" s="76" t="s">
        <v>130</v>
      </c>
      <c r="H28" s="78" t="s">
        <v>130</v>
      </c>
      <c r="I28" s="61"/>
    </row>
    <row r="29" spans="1:9" ht="30" customHeight="1">
      <c r="A29" s="37" t="s">
        <v>24</v>
      </c>
      <c r="B29" s="75">
        <v>1</v>
      </c>
      <c r="C29" s="87">
        <f>B29/B27</f>
        <v>1</v>
      </c>
      <c r="D29" s="108">
        <v>3.67</v>
      </c>
      <c r="E29" s="76">
        <v>0</v>
      </c>
      <c r="F29" s="76">
        <v>0</v>
      </c>
      <c r="G29" s="76">
        <v>1</v>
      </c>
      <c r="H29" s="78">
        <v>0</v>
      </c>
      <c r="I29" s="61"/>
    </row>
    <row r="30" spans="1:9" ht="30" customHeight="1">
      <c r="A30" s="37" t="s">
        <v>22</v>
      </c>
      <c r="B30" s="75">
        <v>0</v>
      </c>
      <c r="C30" s="87">
        <f>B30/B27</f>
        <v>0</v>
      </c>
      <c r="D30" s="108">
        <v>3.75</v>
      </c>
      <c r="E30" s="76" t="s">
        <v>130</v>
      </c>
      <c r="F30" s="76" t="s">
        <v>130</v>
      </c>
      <c r="G30" s="76" t="s">
        <v>130</v>
      </c>
      <c r="H30" s="78" t="s">
        <v>130</v>
      </c>
      <c r="I30" s="61"/>
    </row>
    <row r="31" spans="1:9" ht="30" customHeight="1">
      <c r="A31" s="81" t="s">
        <v>78</v>
      </c>
      <c r="B31" s="82">
        <v>68</v>
      </c>
      <c r="C31" s="88">
        <f>B31/B26</f>
        <v>0.9855072463768116</v>
      </c>
      <c r="D31" s="109">
        <v>3.72</v>
      </c>
      <c r="E31" s="83">
        <v>0.22</v>
      </c>
      <c r="F31" s="83">
        <v>0.53</v>
      </c>
      <c r="G31" s="83">
        <v>0.22</v>
      </c>
      <c r="H31" s="84">
        <v>0.03</v>
      </c>
      <c r="I31" s="61"/>
    </row>
    <row r="32" spans="1:9" ht="30" customHeight="1">
      <c r="A32" s="37" t="s">
        <v>86</v>
      </c>
      <c r="B32" s="75">
        <v>27</v>
      </c>
      <c r="C32" s="87">
        <f>B32/B31</f>
        <v>0.39705882352941174</v>
      </c>
      <c r="D32" s="108">
        <v>3.75</v>
      </c>
      <c r="E32" s="76">
        <v>0.15</v>
      </c>
      <c r="F32" s="76">
        <v>0.52</v>
      </c>
      <c r="G32" s="76">
        <v>0.3</v>
      </c>
      <c r="H32" s="78">
        <v>0.04</v>
      </c>
      <c r="I32" s="61"/>
    </row>
    <row r="33" spans="1:9" ht="30" customHeight="1">
      <c r="A33" s="37" t="s">
        <v>24</v>
      </c>
      <c r="B33" s="75">
        <v>39</v>
      </c>
      <c r="C33" s="87">
        <f>B33/B31</f>
        <v>0.5735294117647058</v>
      </c>
      <c r="D33" s="108">
        <v>3.7</v>
      </c>
      <c r="E33" s="76">
        <v>0.28</v>
      </c>
      <c r="F33" s="76">
        <v>0.51</v>
      </c>
      <c r="G33" s="76">
        <v>0.18</v>
      </c>
      <c r="H33" s="78">
        <v>0.03</v>
      </c>
      <c r="I33" s="61"/>
    </row>
    <row r="34" spans="1:9" ht="30" customHeight="1">
      <c r="A34" s="37" t="s">
        <v>22</v>
      </c>
      <c r="B34" s="75">
        <v>1</v>
      </c>
      <c r="C34" s="87">
        <f>B34/B31</f>
        <v>0.014705882352941176</v>
      </c>
      <c r="D34" s="108">
        <v>3.84</v>
      </c>
      <c r="E34" s="76">
        <v>0</v>
      </c>
      <c r="F34" s="76">
        <v>1</v>
      </c>
      <c r="G34" s="76">
        <v>0</v>
      </c>
      <c r="H34" s="78">
        <v>0</v>
      </c>
      <c r="I34" s="61"/>
    </row>
    <row r="35" spans="1:8" ht="30" customHeight="1">
      <c r="A35" s="58" t="s">
        <v>58</v>
      </c>
      <c r="B35" s="58"/>
      <c r="C35" s="93"/>
      <c r="D35" s="111"/>
      <c r="E35" s="56"/>
      <c r="F35" s="56"/>
      <c r="G35" s="56"/>
      <c r="H35" s="23"/>
    </row>
    <row r="36" spans="1:8" ht="39" customHeight="1">
      <c r="A36" s="39"/>
      <c r="B36" s="95" t="s">
        <v>80</v>
      </c>
      <c r="C36" s="85" t="s">
        <v>52</v>
      </c>
      <c r="D36" s="70" t="s">
        <v>89</v>
      </c>
      <c r="E36" s="32" t="s">
        <v>61</v>
      </c>
      <c r="F36" s="32" t="s">
        <v>60</v>
      </c>
      <c r="G36" s="59" t="s">
        <v>59</v>
      </c>
      <c r="H36" s="28" t="s">
        <v>62</v>
      </c>
    </row>
    <row r="37" spans="1:9" ht="30" customHeight="1">
      <c r="A37" s="72" t="s">
        <v>51</v>
      </c>
      <c r="B37" s="79">
        <v>106</v>
      </c>
      <c r="C37" s="86"/>
      <c r="D37" s="107">
        <v>3.72</v>
      </c>
      <c r="E37" s="74">
        <v>0.1</v>
      </c>
      <c r="F37" s="74">
        <v>0.45</v>
      </c>
      <c r="G37" s="74">
        <v>0.29</v>
      </c>
      <c r="H37" s="77">
        <v>0.15</v>
      </c>
      <c r="I37" s="61"/>
    </row>
    <row r="38" spans="1:9" ht="30" customHeight="1">
      <c r="A38" s="81" t="s">
        <v>82</v>
      </c>
      <c r="B38" s="82">
        <v>31</v>
      </c>
      <c r="C38" s="88">
        <f>B38/B37</f>
        <v>0.29245283018867924</v>
      </c>
      <c r="D38" s="109">
        <v>3.72</v>
      </c>
      <c r="E38" s="83">
        <v>0.13</v>
      </c>
      <c r="F38" s="83">
        <v>0.45</v>
      </c>
      <c r="G38" s="83">
        <v>0.29</v>
      </c>
      <c r="H38" s="84">
        <v>0.13</v>
      </c>
      <c r="I38" s="61"/>
    </row>
    <row r="39" spans="1:9" ht="30" customHeight="1">
      <c r="A39" s="37" t="s">
        <v>86</v>
      </c>
      <c r="B39" s="75">
        <v>11</v>
      </c>
      <c r="C39" s="87">
        <f>B39/B38</f>
        <v>0.3548387096774194</v>
      </c>
      <c r="D39" s="108">
        <v>3.73</v>
      </c>
      <c r="E39" s="76">
        <v>0.18</v>
      </c>
      <c r="F39" s="76">
        <v>0.45</v>
      </c>
      <c r="G39" s="76">
        <v>0.18</v>
      </c>
      <c r="H39" s="78">
        <v>0.18</v>
      </c>
      <c r="I39" s="61"/>
    </row>
    <row r="40" spans="1:9" ht="30" customHeight="1">
      <c r="A40" s="37" t="s">
        <v>24</v>
      </c>
      <c r="B40" s="75">
        <v>19</v>
      </c>
      <c r="C40" s="87">
        <f>B40/B38</f>
        <v>0.6129032258064516</v>
      </c>
      <c r="D40" s="108">
        <v>3.67</v>
      </c>
      <c r="E40" s="76">
        <v>0.05</v>
      </c>
      <c r="F40" s="76">
        <v>0.47</v>
      </c>
      <c r="G40" s="76">
        <v>0.37</v>
      </c>
      <c r="H40" s="78">
        <v>0.11</v>
      </c>
      <c r="I40" s="61"/>
    </row>
    <row r="41" spans="1:9" ht="30" customHeight="1">
      <c r="A41" s="37" t="s">
        <v>22</v>
      </c>
      <c r="B41" s="75">
        <v>0</v>
      </c>
      <c r="C41" s="87">
        <f>B41/B38</f>
        <v>0</v>
      </c>
      <c r="D41" s="108">
        <v>3.75</v>
      </c>
      <c r="E41" s="76" t="s">
        <v>130</v>
      </c>
      <c r="F41" s="76" t="s">
        <v>130</v>
      </c>
      <c r="G41" s="76" t="s">
        <v>130</v>
      </c>
      <c r="H41" s="78" t="s">
        <v>130</v>
      </c>
      <c r="I41" s="61"/>
    </row>
    <row r="42" spans="1:9" ht="30" customHeight="1">
      <c r="A42" s="81" t="s">
        <v>78</v>
      </c>
      <c r="B42" s="82">
        <v>75</v>
      </c>
      <c r="C42" s="88">
        <f>B42/B37</f>
        <v>0.7075471698113207</v>
      </c>
      <c r="D42" s="109">
        <v>3.72</v>
      </c>
      <c r="E42" s="83">
        <v>0.09</v>
      </c>
      <c r="F42" s="83">
        <v>0.45</v>
      </c>
      <c r="G42" s="83">
        <v>0.29</v>
      </c>
      <c r="H42" s="84">
        <v>0.16</v>
      </c>
      <c r="I42" s="61"/>
    </row>
    <row r="43" spans="1:9" ht="30" customHeight="1">
      <c r="A43" s="37" t="s">
        <v>86</v>
      </c>
      <c r="B43" s="75">
        <v>32</v>
      </c>
      <c r="C43" s="87">
        <f>B43/B42</f>
        <v>0.4266666666666667</v>
      </c>
      <c r="D43" s="108">
        <v>3.75</v>
      </c>
      <c r="E43" s="76">
        <v>0.19</v>
      </c>
      <c r="F43" s="76">
        <v>0.47</v>
      </c>
      <c r="G43" s="76">
        <v>0.28</v>
      </c>
      <c r="H43" s="78">
        <v>0.06</v>
      </c>
      <c r="I43" s="61"/>
    </row>
    <row r="44" spans="1:9" ht="30" customHeight="1">
      <c r="A44" s="37" t="s">
        <v>24</v>
      </c>
      <c r="B44" s="75">
        <v>40</v>
      </c>
      <c r="C44" s="87">
        <f>B44/B42</f>
        <v>0.5333333333333333</v>
      </c>
      <c r="D44" s="108">
        <v>3.7</v>
      </c>
      <c r="E44" s="76">
        <v>0.03</v>
      </c>
      <c r="F44" s="76">
        <v>0.43</v>
      </c>
      <c r="G44" s="76">
        <v>0.3</v>
      </c>
      <c r="H44" s="78">
        <v>0.25</v>
      </c>
      <c r="I44" s="61"/>
    </row>
    <row r="45" spans="1:9" ht="30" customHeight="1">
      <c r="A45" s="37" t="s">
        <v>22</v>
      </c>
      <c r="B45" s="75">
        <v>2</v>
      </c>
      <c r="C45" s="87">
        <f>B45/B42</f>
        <v>0.02666666666666667</v>
      </c>
      <c r="D45" s="108">
        <v>3.84</v>
      </c>
      <c r="E45" s="76">
        <v>0</v>
      </c>
      <c r="F45" s="76">
        <v>0.5</v>
      </c>
      <c r="G45" s="76">
        <v>0.5</v>
      </c>
      <c r="H45" s="78">
        <v>0</v>
      </c>
      <c r="I45" s="61"/>
    </row>
    <row r="46" spans="1:8" ht="31.5" customHeight="1">
      <c r="A46" s="58" t="s">
        <v>63</v>
      </c>
      <c r="B46" s="58"/>
      <c r="C46" s="93"/>
      <c r="D46" s="111"/>
      <c r="E46" s="56"/>
      <c r="F46" s="56"/>
      <c r="G46" s="56"/>
      <c r="H46" s="23"/>
    </row>
    <row r="47" spans="1:8" ht="39.75" customHeight="1">
      <c r="A47" s="39"/>
      <c r="B47" s="95" t="s">
        <v>80</v>
      </c>
      <c r="C47" s="85" t="s">
        <v>52</v>
      </c>
      <c r="D47" s="70" t="s">
        <v>89</v>
      </c>
      <c r="E47" s="32" t="s">
        <v>61</v>
      </c>
      <c r="F47" s="32" t="s">
        <v>60</v>
      </c>
      <c r="G47" s="59" t="s">
        <v>59</v>
      </c>
      <c r="H47" s="28" t="s">
        <v>62</v>
      </c>
    </row>
    <row r="48" spans="1:9" ht="30" customHeight="1">
      <c r="A48" s="72" t="s">
        <v>51</v>
      </c>
      <c r="B48" s="79">
        <v>151</v>
      </c>
      <c r="C48" s="86"/>
      <c r="D48" s="107">
        <v>3.72</v>
      </c>
      <c r="E48" s="74">
        <v>0.34</v>
      </c>
      <c r="F48" s="74">
        <v>0.52</v>
      </c>
      <c r="G48" s="74">
        <v>0.13</v>
      </c>
      <c r="H48" s="77">
        <v>0</v>
      </c>
      <c r="I48" s="61"/>
    </row>
    <row r="49" spans="1:9" ht="30" customHeight="1">
      <c r="A49" s="37" t="s">
        <v>82</v>
      </c>
      <c r="B49" s="75">
        <v>64</v>
      </c>
      <c r="C49" s="87">
        <f>B49/B48</f>
        <v>0.423841059602649</v>
      </c>
      <c r="D49" s="108">
        <v>3.72</v>
      </c>
      <c r="E49" s="76">
        <v>0.41</v>
      </c>
      <c r="F49" s="76">
        <v>0.45</v>
      </c>
      <c r="G49" s="76">
        <v>0.14</v>
      </c>
      <c r="H49" s="78">
        <v>0</v>
      </c>
      <c r="I49" s="61"/>
    </row>
    <row r="50" spans="1:9" ht="30" customHeight="1">
      <c r="A50" s="37" t="s">
        <v>78</v>
      </c>
      <c r="B50" s="75">
        <v>87</v>
      </c>
      <c r="C50" s="87">
        <f>B50/B48</f>
        <v>0.5761589403973509</v>
      </c>
      <c r="D50" s="108">
        <v>3.72</v>
      </c>
      <c r="E50" s="76">
        <v>0.3</v>
      </c>
      <c r="F50" s="76">
        <v>0.57</v>
      </c>
      <c r="G50" s="76">
        <v>0.13</v>
      </c>
      <c r="H50" s="78">
        <v>0</v>
      </c>
      <c r="I50" s="61"/>
    </row>
    <row r="51" spans="1:8" ht="34.5" customHeight="1">
      <c r="A51" s="58" t="s">
        <v>64</v>
      </c>
      <c r="B51" s="58"/>
      <c r="C51" s="93"/>
      <c r="D51" s="111"/>
      <c r="E51" s="56"/>
      <c r="F51" s="56"/>
      <c r="G51" s="56"/>
      <c r="H51" s="23"/>
    </row>
    <row r="52" spans="1:8" ht="38.25" customHeight="1">
      <c r="A52" s="39"/>
      <c r="B52" s="95" t="s">
        <v>80</v>
      </c>
      <c r="C52" s="85" t="s">
        <v>52</v>
      </c>
      <c r="D52" s="70" t="s">
        <v>89</v>
      </c>
      <c r="E52" s="32" t="s">
        <v>65</v>
      </c>
      <c r="F52" s="32" t="s">
        <v>66</v>
      </c>
      <c r="G52" s="59" t="s">
        <v>67</v>
      </c>
      <c r="H52" s="28" t="s">
        <v>68</v>
      </c>
    </row>
    <row r="53" spans="1:9" ht="30" customHeight="1">
      <c r="A53" s="72" t="s">
        <v>51</v>
      </c>
      <c r="B53" s="79">
        <v>147</v>
      </c>
      <c r="C53" s="86"/>
      <c r="D53" s="107">
        <v>3.72</v>
      </c>
      <c r="E53" s="74">
        <v>0.22</v>
      </c>
      <c r="F53" s="74">
        <v>0.63</v>
      </c>
      <c r="G53" s="74">
        <v>0.14</v>
      </c>
      <c r="H53" s="77">
        <v>0.01</v>
      </c>
      <c r="I53" s="61"/>
    </row>
    <row r="54" spans="1:9" ht="30" customHeight="1">
      <c r="A54" s="37" t="s">
        <v>82</v>
      </c>
      <c r="B54" s="75">
        <v>60</v>
      </c>
      <c r="C54" s="87">
        <f>B54/B53</f>
        <v>0.40816326530612246</v>
      </c>
      <c r="D54" s="108">
        <v>3.72</v>
      </c>
      <c r="E54" s="76">
        <v>0.27</v>
      </c>
      <c r="F54" s="76">
        <v>0.57</v>
      </c>
      <c r="G54" s="76">
        <v>0.15</v>
      </c>
      <c r="H54" s="78">
        <v>0.02</v>
      </c>
      <c r="I54" s="61"/>
    </row>
    <row r="55" spans="1:9" ht="30" customHeight="1">
      <c r="A55" s="37" t="s">
        <v>78</v>
      </c>
      <c r="B55" s="75">
        <v>87</v>
      </c>
      <c r="C55" s="87">
        <f>B55/B53</f>
        <v>0.5918367346938775</v>
      </c>
      <c r="D55" s="108">
        <v>3.72</v>
      </c>
      <c r="E55" s="76">
        <v>0.2</v>
      </c>
      <c r="F55" s="76">
        <v>0.67</v>
      </c>
      <c r="G55" s="76">
        <v>0.13</v>
      </c>
      <c r="H55" s="78">
        <v>0.01</v>
      </c>
      <c r="I55" s="61"/>
    </row>
    <row r="56" spans="1:8" ht="33" customHeight="1">
      <c r="A56" s="58" t="s">
        <v>69</v>
      </c>
      <c r="B56" s="58"/>
      <c r="C56" s="93"/>
      <c r="D56" s="111"/>
      <c r="E56" s="56"/>
      <c r="F56" s="56"/>
      <c r="G56" s="56"/>
      <c r="H56" s="23"/>
    </row>
    <row r="57" spans="1:8" ht="39.75" customHeight="1">
      <c r="A57" s="39"/>
      <c r="B57" s="95" t="s">
        <v>80</v>
      </c>
      <c r="C57" s="85" t="s">
        <v>52</v>
      </c>
      <c r="D57" s="70" t="s">
        <v>89</v>
      </c>
      <c r="E57" s="32" t="s">
        <v>54</v>
      </c>
      <c r="F57" s="32" t="s">
        <v>55</v>
      </c>
      <c r="G57" s="59" t="s">
        <v>56</v>
      </c>
      <c r="H57" s="28" t="s">
        <v>57</v>
      </c>
    </row>
    <row r="58" spans="1:9" ht="30" customHeight="1">
      <c r="A58" s="72" t="s">
        <v>51</v>
      </c>
      <c r="B58" s="79">
        <v>149</v>
      </c>
      <c r="C58" s="86"/>
      <c r="D58" s="107">
        <v>3.72</v>
      </c>
      <c r="E58" s="74">
        <v>0.28</v>
      </c>
      <c r="F58" s="74">
        <v>0.64</v>
      </c>
      <c r="G58" s="74">
        <v>0.08</v>
      </c>
      <c r="H58" s="77">
        <v>0.01</v>
      </c>
      <c r="I58" s="61"/>
    </row>
    <row r="59" spans="1:9" ht="30" customHeight="1">
      <c r="A59" s="37" t="s">
        <v>82</v>
      </c>
      <c r="B59" s="75">
        <v>63</v>
      </c>
      <c r="C59" s="87">
        <f>B59/B58</f>
        <v>0.4228187919463087</v>
      </c>
      <c r="D59" s="108">
        <v>3.72</v>
      </c>
      <c r="E59" s="76">
        <v>0.38</v>
      </c>
      <c r="F59" s="76">
        <v>0.51</v>
      </c>
      <c r="G59" s="76">
        <v>0.11</v>
      </c>
      <c r="H59" s="78">
        <v>0</v>
      </c>
      <c r="I59" s="61"/>
    </row>
    <row r="60" spans="1:9" ht="30" customHeight="1">
      <c r="A60" s="37" t="s">
        <v>78</v>
      </c>
      <c r="B60" s="75">
        <v>86</v>
      </c>
      <c r="C60" s="87">
        <f>B60/B58</f>
        <v>0.5771812080536913</v>
      </c>
      <c r="D60" s="108">
        <v>3.72</v>
      </c>
      <c r="E60" s="76">
        <v>0.2</v>
      </c>
      <c r="F60" s="76">
        <v>0.73</v>
      </c>
      <c r="G60" s="76">
        <v>0.06</v>
      </c>
      <c r="H60" s="78">
        <v>0.01</v>
      </c>
      <c r="I60" s="61"/>
    </row>
    <row r="61" spans="1:8" ht="32.25" customHeight="1">
      <c r="A61" s="57" t="s">
        <v>70</v>
      </c>
      <c r="B61" s="57"/>
      <c r="C61" s="94"/>
      <c r="D61" s="112"/>
      <c r="E61" s="56"/>
      <c r="F61" s="56"/>
      <c r="G61" s="56"/>
      <c r="H61" s="23"/>
    </row>
    <row r="62" spans="1:9" ht="33.75" customHeight="1">
      <c r="A62" s="39"/>
      <c r="B62" s="95" t="s">
        <v>80</v>
      </c>
      <c r="C62" s="85" t="s">
        <v>52</v>
      </c>
      <c r="D62" s="70" t="s">
        <v>89</v>
      </c>
      <c r="E62" s="32" t="s">
        <v>71</v>
      </c>
      <c r="F62" s="32" t="s">
        <v>72</v>
      </c>
      <c r="G62" s="59" t="s">
        <v>73</v>
      </c>
      <c r="H62" s="28" t="s">
        <v>74</v>
      </c>
      <c r="I62" s="62" t="s">
        <v>75</v>
      </c>
    </row>
    <row r="63" spans="1:9" ht="30" customHeight="1">
      <c r="A63" s="72" t="s">
        <v>51</v>
      </c>
      <c r="B63" s="79">
        <v>146</v>
      </c>
      <c r="C63" s="86"/>
      <c r="D63" s="107">
        <v>3.72</v>
      </c>
      <c r="E63" s="74">
        <v>0.17</v>
      </c>
      <c r="F63" s="74">
        <v>0.42</v>
      </c>
      <c r="G63" s="74">
        <v>0.01</v>
      </c>
      <c r="H63" s="77">
        <v>0</v>
      </c>
      <c r="I63" s="80">
        <v>0.39</v>
      </c>
    </row>
    <row r="64" spans="1:9" ht="30" customHeight="1">
      <c r="A64" s="37" t="s">
        <v>82</v>
      </c>
      <c r="B64" s="75">
        <v>62</v>
      </c>
      <c r="C64" s="87">
        <f>B64/B63</f>
        <v>0.4246575342465753</v>
      </c>
      <c r="D64" s="108">
        <v>3.72</v>
      </c>
      <c r="E64" s="76">
        <v>0.19</v>
      </c>
      <c r="F64" s="76">
        <v>0.4</v>
      </c>
      <c r="G64" s="76">
        <v>0.03</v>
      </c>
      <c r="H64" s="78">
        <v>0</v>
      </c>
      <c r="I64" s="78">
        <v>0.37</v>
      </c>
    </row>
    <row r="65" spans="1:9" ht="30" customHeight="1">
      <c r="A65" s="37" t="s">
        <v>78</v>
      </c>
      <c r="B65" s="75">
        <v>84</v>
      </c>
      <c r="C65" s="87">
        <f>B65/B63</f>
        <v>0.5753424657534246</v>
      </c>
      <c r="D65" s="108">
        <v>3.72</v>
      </c>
      <c r="E65" s="76">
        <v>0.15</v>
      </c>
      <c r="F65" s="76">
        <v>0.44</v>
      </c>
      <c r="G65" s="76">
        <v>0</v>
      </c>
      <c r="H65" s="78">
        <v>0</v>
      </c>
      <c r="I65" s="78">
        <v>0.4</v>
      </c>
    </row>
  </sheetData>
  <mergeCells count="1">
    <mergeCell ref="A1:H1"/>
  </mergeCells>
  <printOptions/>
  <pageMargins left="0.5" right="0.5" top="0.5" bottom="0.5" header="0.5" footer="0.3"/>
  <pageSetup horizontalDpi="600" verticalDpi="600" orientation="portrait" scale="70" r:id="rId1"/>
  <headerFooter alignWithMargins="0">
    <oddFooter>&amp;L&amp;"Arial,Italic"&amp;9Prepared by: Office of Institutional Research (ch, yl, pn)&amp;C&amp;"Arial,Italic"&amp;9Table 8, Page &amp;P of &amp;P&amp;R&amp;"Arial,Italic"&amp;9 05/15/2009</oddFooter>
  </headerFooter>
  <rowBreaks count="1" manualBreakCount="1">
    <brk id="3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D6" sqref="D6"/>
    </sheetView>
  </sheetViews>
  <sheetFormatPr defaultColWidth="9.140625" defaultRowHeight="12.75"/>
  <cols>
    <col min="1" max="1" width="7.421875" style="114" customWidth="1"/>
    <col min="2" max="16384" width="9.140625" style="114" customWidth="1"/>
  </cols>
  <sheetData>
    <row r="1" spans="1:10" ht="12.75">
      <c r="A1" s="176" t="s">
        <v>0</v>
      </c>
      <c r="B1" s="176"/>
      <c r="C1" s="176"/>
      <c r="D1" s="176"/>
      <c r="E1" s="176"/>
      <c r="F1" s="176"/>
      <c r="G1" s="176"/>
      <c r="H1" s="176"/>
      <c r="I1" s="176"/>
      <c r="J1" s="176"/>
    </row>
    <row r="2" s="118" customFormat="1" ht="24.75" customHeight="1">
      <c r="A2" s="141" t="s">
        <v>180</v>
      </c>
    </row>
    <row r="3" spans="1:10" s="118" customFormat="1" ht="18" customHeight="1">
      <c r="A3" s="115" t="s">
        <v>101</v>
      </c>
      <c r="B3" s="116"/>
      <c r="C3" s="116"/>
      <c r="D3" s="116"/>
      <c r="E3" s="116"/>
      <c r="F3" s="116"/>
      <c r="G3" s="116"/>
      <c r="H3" s="116"/>
      <c r="I3" s="116"/>
      <c r="J3" s="117"/>
    </row>
    <row r="4" spans="1:10" s="123" customFormat="1" ht="18" customHeight="1">
      <c r="A4" s="119" t="s">
        <v>100</v>
      </c>
      <c r="B4" s="120" t="s">
        <v>102</v>
      </c>
      <c r="C4" s="121"/>
      <c r="D4" s="121"/>
      <c r="E4" s="121"/>
      <c r="F4" s="121"/>
      <c r="G4" s="121"/>
      <c r="H4" s="121"/>
      <c r="I4" s="121"/>
      <c r="J4" s="122"/>
    </row>
    <row r="5" spans="1:10" s="118" customFormat="1" ht="18" customHeight="1">
      <c r="A5" s="124" t="s">
        <v>119</v>
      </c>
      <c r="B5" s="116"/>
      <c r="C5" s="116"/>
      <c r="D5" s="116"/>
      <c r="E5" s="116"/>
      <c r="F5" s="116"/>
      <c r="G5" s="116"/>
      <c r="H5" s="116"/>
      <c r="I5" s="116"/>
      <c r="J5" s="117"/>
    </row>
    <row r="6" spans="1:10" s="118" customFormat="1" ht="18" customHeight="1">
      <c r="A6" s="125" t="s">
        <v>128</v>
      </c>
      <c r="B6" s="126"/>
      <c r="C6" s="126"/>
      <c r="D6" s="126"/>
      <c r="E6" s="126"/>
      <c r="F6" s="126"/>
      <c r="G6" s="126"/>
      <c r="H6" s="126"/>
      <c r="I6" s="126"/>
      <c r="J6" s="127"/>
    </row>
    <row r="7" spans="1:10" s="118" customFormat="1" ht="18" customHeight="1">
      <c r="A7" s="128" t="s">
        <v>120</v>
      </c>
      <c r="B7" s="129"/>
      <c r="C7" s="129"/>
      <c r="D7" s="129"/>
      <c r="E7" s="129"/>
      <c r="F7" s="129"/>
      <c r="G7" s="129"/>
      <c r="H7" s="129"/>
      <c r="I7" s="129"/>
      <c r="J7" s="130"/>
    </row>
    <row r="8" spans="1:10" s="118" customFormat="1" ht="18" customHeight="1">
      <c r="A8" s="128" t="s">
        <v>121</v>
      </c>
      <c r="B8" s="129"/>
      <c r="C8" s="129"/>
      <c r="D8" s="129"/>
      <c r="E8" s="129"/>
      <c r="F8" s="129"/>
      <c r="G8" s="129"/>
      <c r="H8" s="129"/>
      <c r="I8" s="129"/>
      <c r="J8" s="130"/>
    </row>
    <row r="9" spans="1:10" s="118" customFormat="1" ht="18" customHeight="1">
      <c r="A9" s="131" t="s">
        <v>103</v>
      </c>
      <c r="B9" s="116"/>
      <c r="C9" s="116"/>
      <c r="D9" s="116"/>
      <c r="E9" s="116"/>
      <c r="F9" s="116"/>
      <c r="G9" s="116"/>
      <c r="H9" s="116"/>
      <c r="I9" s="116"/>
      <c r="J9" s="117"/>
    </row>
    <row r="10" spans="1:10" s="118" customFormat="1" ht="18" customHeight="1">
      <c r="A10" s="132"/>
      <c r="B10" s="133" t="s">
        <v>104</v>
      </c>
      <c r="C10" s="126"/>
      <c r="D10" s="126"/>
      <c r="E10" s="126"/>
      <c r="F10" s="126"/>
      <c r="G10" s="126"/>
      <c r="H10" s="126"/>
      <c r="I10" s="126"/>
      <c r="J10" s="127"/>
    </row>
    <row r="11" spans="1:10" s="118" customFormat="1" ht="18" customHeight="1">
      <c r="A11" s="134" t="s">
        <v>126</v>
      </c>
      <c r="B11" s="129"/>
      <c r="C11" s="129"/>
      <c r="D11" s="129"/>
      <c r="E11" s="129"/>
      <c r="F11" s="129"/>
      <c r="G11" s="129"/>
      <c r="H11" s="129"/>
      <c r="I11" s="129"/>
      <c r="J11" s="130"/>
    </row>
    <row r="12" spans="1:10" s="118" customFormat="1" ht="18" customHeight="1">
      <c r="A12" s="128" t="s">
        <v>127</v>
      </c>
      <c r="B12" s="129"/>
      <c r="C12" s="129"/>
      <c r="D12" s="129"/>
      <c r="E12" s="129"/>
      <c r="F12" s="129"/>
      <c r="G12" s="129"/>
      <c r="H12" s="129"/>
      <c r="I12" s="129"/>
      <c r="J12" s="130"/>
    </row>
    <row r="13" spans="1:10" s="118" customFormat="1" ht="18" customHeight="1">
      <c r="A13" s="115" t="s">
        <v>123</v>
      </c>
      <c r="B13" s="116"/>
      <c r="C13" s="116"/>
      <c r="D13" s="116"/>
      <c r="E13" s="116"/>
      <c r="F13" s="116"/>
      <c r="G13" s="116"/>
      <c r="H13" s="116"/>
      <c r="I13" s="116"/>
      <c r="J13" s="117"/>
    </row>
    <row r="14" spans="1:10" s="118" customFormat="1" ht="18" customHeight="1">
      <c r="A14" s="128" t="s">
        <v>122</v>
      </c>
      <c r="B14" s="129"/>
      <c r="C14" s="129"/>
      <c r="D14" s="129"/>
      <c r="E14" s="129"/>
      <c r="F14" s="129"/>
      <c r="G14" s="129"/>
      <c r="H14" s="129"/>
      <c r="I14" s="129"/>
      <c r="J14" s="130"/>
    </row>
    <row r="15" spans="1:10" s="123" customFormat="1" ht="18" customHeight="1">
      <c r="A15" s="135"/>
      <c r="B15" s="136" t="s">
        <v>105</v>
      </c>
      <c r="C15" s="137"/>
      <c r="D15" s="137"/>
      <c r="E15" s="137"/>
      <c r="F15" s="137"/>
      <c r="G15" s="137"/>
      <c r="H15" s="137"/>
      <c r="I15" s="137"/>
      <c r="J15" s="138"/>
    </row>
    <row r="16" spans="1:10" s="118" customFormat="1" ht="18" customHeight="1">
      <c r="A16" s="128" t="s">
        <v>106</v>
      </c>
      <c r="B16" s="129"/>
      <c r="C16" s="129"/>
      <c r="D16" s="129"/>
      <c r="E16" s="129"/>
      <c r="F16" s="129"/>
      <c r="G16" s="129"/>
      <c r="H16" s="129"/>
      <c r="I16" s="129"/>
      <c r="J16" s="130"/>
    </row>
    <row r="17" spans="1:10" s="123" customFormat="1" ht="18" customHeight="1">
      <c r="A17" s="139"/>
      <c r="B17" s="140" t="s">
        <v>107</v>
      </c>
      <c r="C17" s="121"/>
      <c r="D17" s="121"/>
      <c r="E17" s="121"/>
      <c r="F17" s="121"/>
      <c r="G17" s="121"/>
      <c r="H17" s="121"/>
      <c r="I17" s="121"/>
      <c r="J17" s="122"/>
    </row>
    <row r="18" spans="1:10" s="118" customFormat="1" ht="18" customHeight="1">
      <c r="A18" s="124" t="s">
        <v>108</v>
      </c>
      <c r="B18" s="116"/>
      <c r="C18" s="116"/>
      <c r="D18" s="116"/>
      <c r="E18" s="116"/>
      <c r="F18" s="116"/>
      <c r="G18" s="116"/>
      <c r="H18" s="116"/>
      <c r="I18" s="116"/>
      <c r="J18" s="117"/>
    </row>
    <row r="19" spans="1:10" s="123" customFormat="1" ht="18" customHeight="1">
      <c r="A19" s="135"/>
      <c r="B19" s="137" t="s">
        <v>109</v>
      </c>
      <c r="C19" s="137"/>
      <c r="D19" s="137"/>
      <c r="E19" s="137"/>
      <c r="F19" s="137"/>
      <c r="G19" s="137"/>
      <c r="H19" s="137"/>
      <c r="I19" s="137"/>
      <c r="J19" s="138"/>
    </row>
    <row r="20" spans="1:10" s="118" customFormat="1" ht="18" customHeight="1">
      <c r="A20" s="134" t="s">
        <v>110</v>
      </c>
      <c r="B20" s="129"/>
      <c r="C20" s="129"/>
      <c r="D20" s="129"/>
      <c r="E20" s="129"/>
      <c r="F20" s="129"/>
      <c r="G20" s="129"/>
      <c r="H20" s="129"/>
      <c r="I20" s="129"/>
      <c r="J20" s="130"/>
    </row>
    <row r="21" spans="1:10" s="123" customFormat="1" ht="18" customHeight="1">
      <c r="A21" s="139"/>
      <c r="B21" s="120" t="s">
        <v>111</v>
      </c>
      <c r="C21" s="121"/>
      <c r="D21" s="121"/>
      <c r="E21" s="121"/>
      <c r="F21" s="121"/>
      <c r="G21" s="121"/>
      <c r="H21" s="121"/>
      <c r="I21" s="121"/>
      <c r="J21" s="122"/>
    </row>
    <row r="22" spans="1:10" s="118" customFormat="1" ht="18" customHeight="1">
      <c r="A22" s="131" t="s">
        <v>112</v>
      </c>
      <c r="B22" s="116"/>
      <c r="C22" s="116"/>
      <c r="D22" s="116"/>
      <c r="E22" s="116"/>
      <c r="F22" s="116"/>
      <c r="G22" s="116"/>
      <c r="H22" s="116"/>
      <c r="I22" s="116"/>
      <c r="J22" s="117"/>
    </row>
    <row r="23" spans="1:10" s="123" customFormat="1" ht="18" customHeight="1">
      <c r="A23" s="135"/>
      <c r="B23" s="137" t="s">
        <v>113</v>
      </c>
      <c r="C23" s="137"/>
      <c r="D23" s="137"/>
      <c r="E23" s="137"/>
      <c r="F23" s="137"/>
      <c r="G23" s="137"/>
      <c r="H23" s="137"/>
      <c r="I23" s="137"/>
      <c r="J23" s="138"/>
    </row>
    <row r="24" spans="1:10" s="118" customFormat="1" ht="18" customHeight="1">
      <c r="A24" s="134" t="s">
        <v>64</v>
      </c>
      <c r="B24" s="129"/>
      <c r="C24" s="129"/>
      <c r="D24" s="129"/>
      <c r="E24" s="129"/>
      <c r="F24" s="129"/>
      <c r="G24" s="129"/>
      <c r="H24" s="129"/>
      <c r="I24" s="129"/>
      <c r="J24" s="130"/>
    </row>
    <row r="25" spans="1:10" s="123" customFormat="1" ht="18" customHeight="1">
      <c r="A25" s="139"/>
      <c r="B25" s="121" t="s">
        <v>114</v>
      </c>
      <c r="C25" s="121"/>
      <c r="D25" s="121"/>
      <c r="E25" s="121"/>
      <c r="F25" s="121"/>
      <c r="G25" s="121"/>
      <c r="H25" s="121"/>
      <c r="I25" s="121"/>
      <c r="J25" s="122"/>
    </row>
    <row r="26" spans="1:10" s="118" customFormat="1" ht="18" customHeight="1">
      <c r="A26" s="124" t="s">
        <v>69</v>
      </c>
      <c r="B26" s="116"/>
      <c r="C26" s="116"/>
      <c r="D26" s="116"/>
      <c r="E26" s="116"/>
      <c r="F26" s="116"/>
      <c r="G26" s="116"/>
      <c r="H26" s="116"/>
      <c r="I26" s="116"/>
      <c r="J26" s="117"/>
    </row>
    <row r="27" spans="1:10" s="123" customFormat="1" ht="18" customHeight="1">
      <c r="A27" s="135"/>
      <c r="B27" s="137" t="s">
        <v>115</v>
      </c>
      <c r="C27" s="137"/>
      <c r="D27" s="137"/>
      <c r="E27" s="137"/>
      <c r="F27" s="137"/>
      <c r="G27" s="137"/>
      <c r="H27" s="137"/>
      <c r="I27" s="137"/>
      <c r="J27" s="138"/>
    </row>
    <row r="28" spans="1:10" s="118" customFormat="1" ht="18" customHeight="1">
      <c r="A28" s="134" t="s">
        <v>116</v>
      </c>
      <c r="B28" s="129"/>
      <c r="C28" s="129"/>
      <c r="D28" s="129"/>
      <c r="E28" s="129"/>
      <c r="F28" s="129"/>
      <c r="G28" s="129"/>
      <c r="H28" s="129"/>
      <c r="I28" s="129"/>
      <c r="J28" s="130"/>
    </row>
    <row r="29" spans="1:10" s="123" customFormat="1" ht="18" customHeight="1">
      <c r="A29" s="139"/>
      <c r="B29" s="120" t="s">
        <v>117</v>
      </c>
      <c r="C29" s="121"/>
      <c r="D29" s="121"/>
      <c r="E29" s="121"/>
      <c r="F29" s="121"/>
      <c r="G29" s="121"/>
      <c r="H29" s="121"/>
      <c r="I29" s="121"/>
      <c r="J29" s="122"/>
    </row>
    <row r="30" spans="1:10" s="118" customFormat="1" ht="18" customHeight="1">
      <c r="A30" s="124" t="s">
        <v>124</v>
      </c>
      <c r="B30" s="116"/>
      <c r="C30" s="116"/>
      <c r="D30" s="116"/>
      <c r="E30" s="116"/>
      <c r="F30" s="116"/>
      <c r="G30" s="116"/>
      <c r="H30" s="116"/>
      <c r="I30" s="116"/>
      <c r="J30" s="117"/>
    </row>
    <row r="31" spans="1:10" s="118" customFormat="1" ht="18" customHeight="1">
      <c r="A31" s="125" t="s">
        <v>125</v>
      </c>
      <c r="B31" s="126"/>
      <c r="C31" s="126"/>
      <c r="D31" s="126"/>
      <c r="E31" s="126"/>
      <c r="F31" s="126"/>
      <c r="G31" s="126"/>
      <c r="H31" s="126"/>
      <c r="I31" s="126"/>
      <c r="J31" s="127"/>
    </row>
    <row r="32" spans="1:10" s="118" customFormat="1" ht="18" customHeight="1">
      <c r="A32" s="125" t="s">
        <v>118</v>
      </c>
      <c r="B32" s="126"/>
      <c r="C32" s="126"/>
      <c r="D32" s="126"/>
      <c r="E32" s="126"/>
      <c r="F32" s="126"/>
      <c r="G32" s="126"/>
      <c r="H32" s="126"/>
      <c r="I32" s="126"/>
      <c r="J32" s="127"/>
    </row>
  </sheetData>
  <mergeCells count="1">
    <mergeCell ref="A1:J1"/>
  </mergeCells>
  <printOptions/>
  <pageMargins left="0.5" right="0.5" top="0.75" bottom="0.75" header="0" footer="0.25"/>
  <pageSetup horizontalDpi="200" verticalDpi="200" orientation="portrait" r:id="rId1"/>
  <headerFooter alignWithMargins="0">
    <oddFooter>&amp;L&amp;"Arial,Italic"&amp;8Prepared by: Office of Institutional Research (ch, yl, pn)&amp;C&amp;"Arial,Italic"&amp;8Table 10,  Page &amp;P of &amp;N&amp;R&amp;"Arial,Italic"&amp;8 05/15/09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John's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liuy</dc:creator>
  <cp:keywords/>
  <dc:description/>
  <cp:lastModifiedBy>liuy</cp:lastModifiedBy>
  <cp:lastPrinted>2009-09-18T17:30:41Z</cp:lastPrinted>
  <dcterms:created xsi:type="dcterms:W3CDTF">2009-05-12T17:59:01Z</dcterms:created>
  <dcterms:modified xsi:type="dcterms:W3CDTF">2010-01-19T13:52:41Z</dcterms:modified>
  <cp:category/>
  <cp:version/>
  <cp:contentType/>
  <cp:contentStatus/>
</cp:coreProperties>
</file>